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6DB58951-325A-4723-A871-20B3CE746D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小野希望の丘アレオグラウンド" sheetId="36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4">小野希望の丘アレオグラウンド!$A$1:$AE$43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<sst xmlns="http://schemas.openxmlformats.org/spreadsheetml/2006/main" count="375" uniqueCount="192">
  <si>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</si>
  <si>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</si>
  <si>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</si>
  <si>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</si>
  <si>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</si>
  <si>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</si>
  <si>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</si>
  <si>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</si>
  <si>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</si>
  <si>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</si>
  <si>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</si>
  <si>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</si>
  <si>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</si>
  <si>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</si>
  <si>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</si>
  <si>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</si>
  <si>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</si>
  <si>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</si>
  <si>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</si>
  <si>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</si>
  <si>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</si>
  <si>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</si>
  <si>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</si>
  <si>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</si>
  <si>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</si>
  <si>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</si>
  <si>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</si>
  <si>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</si>
  <si>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</si>
  <si>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</si>
  <si>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</si>
  <si>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</si>
  <si>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</si>
  <si>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</si>
  <si>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</si>
  <si>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</si>
  <si>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</si>
  <si>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</si>
  <si>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</si>
  <si>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</si>
  <si>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</si>
  <si>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</si>
  <si>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</si>
  <si>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</si>
  <si>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</si>
  <si>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</si>
  <si>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</si>
  <si>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</si>
  <si>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</si>
  <si>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</si>
  <si>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</si>
  <si>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</si>
  <si>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</si>
  <si>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</si>
  <si>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</si>
  <si>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</si>
  <si>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</si>
  <si>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</si>
  <si>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</si>
  <si>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</si>
  <si>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</si>
  <si>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</si>
  <si>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</si>
  <si>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</si>
  <si>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</si>
  <si>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</si>
  <si>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</si>
  <si>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</si>
  <si>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</si>
  <si>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</si>
  <si>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</si>
  <si>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</si>
  <si>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</si>
  <si>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</si>
  <si>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</si>
  <si>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</si>
  <si>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</si>
  <si>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</si>
  <si>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</si>
  <si>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</si>
  <si>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</si>
  <si>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</si>
  <si>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</si>
  <si>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</si>
  <si>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</si>
  <si>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</si>
  <si>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</si>
  <si>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</si>
  <si>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</si>
  <si>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</si>
  <si>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</si>
  <si>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</si>
  <si>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</si>
  <si>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</si>
  <si>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</si>
  <si>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</si>
  <si>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</si>
  <si>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</si>
  <si>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</si>
  <si>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</si>
  <si>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</si>
  <si>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</si>
  <si>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</si>
  <si>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</si>
  <si>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</si>
  <si>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</si>
  <si>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</si>
  <si>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</si>
  <si>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</si>
  <si>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</si>
  <si>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</si>
  <si>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</si>
  <si>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</si>
  <si>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</si>
  <si>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</si>
  <si>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</si>
  <si>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</si>
  <si>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</si>
  <si>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</si>
  <si>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</si>
  <si>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</si>
  <si>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</si>
  <si>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</si>
  <si>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</si>
  <si>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</si>
  <si>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</si>
  <si>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</si>
  <si>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</si>
  <si>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</si>
  <si>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</si>
  <si>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</si>
  <si>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</si>
  <si>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</si>
  <si>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</si>
  <si>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</si>
  <si>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</si>
  <si>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</si>
  <si>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</si>
  <si>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</si>
  <si>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</si>
  <si>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</si>
  <si>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</si>
  <si>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北播磨</t>
    <rPh sb="0" eb="3">
      <t>キタハリマ</t>
    </rPh>
    <phoneticPr fontId="3"/>
  </si>
  <si>
    <t>旭FCジュニア　監督</t>
    <rPh sb="0" eb="1">
      <t>アサヒ</t>
    </rPh>
    <rPh sb="8" eb="10">
      <t>カントク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</si>
  <si>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</si>
  <si>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U-1１</t>
    <phoneticPr fontId="3"/>
  </si>
  <si>
    <t>チャレンジカップ</t>
    <phoneticPr fontId="3"/>
  </si>
  <si>
    <t>センアーノ神戸ムーブ</t>
    <phoneticPr fontId="3"/>
  </si>
  <si>
    <t>センアーノ神戸ドリーム</t>
    <phoneticPr fontId="3"/>
  </si>
  <si>
    <t>神戸</t>
    <rPh sb="0" eb="2">
      <t>コウベ</t>
    </rPh>
    <phoneticPr fontId="3"/>
  </si>
  <si>
    <t>センアーノ神戸ドリーム</t>
    <phoneticPr fontId="3"/>
  </si>
  <si>
    <t>小野希望の丘アレオ</t>
    <rPh sb="0" eb="2">
      <t>オノ</t>
    </rPh>
    <rPh sb="2" eb="4">
      <t>キボウ</t>
    </rPh>
    <rPh sb="5" eb="6">
      <t>オカ</t>
    </rPh>
    <phoneticPr fontId="3"/>
  </si>
  <si>
    <t>小野希望の丘アレオ</t>
    <rPh sb="0" eb="4">
      <t>オノキボウ</t>
    </rPh>
    <rPh sb="5" eb="6">
      <t>オカ</t>
    </rPh>
    <phoneticPr fontId="3"/>
  </si>
  <si>
    <t>U-11</t>
    <phoneticPr fontId="3"/>
  </si>
  <si>
    <t>SVIC　FA　A</t>
    <phoneticPr fontId="3"/>
  </si>
  <si>
    <t>SVIC　FA　B</t>
    <phoneticPr fontId="3"/>
  </si>
  <si>
    <t>パルセイロ稲美FC</t>
    <rPh sb="5" eb="7">
      <t>イナミ</t>
    </rPh>
    <phoneticPr fontId="3"/>
  </si>
  <si>
    <t>明石FC　B１</t>
    <rPh sb="0" eb="2">
      <t>アカシ</t>
    </rPh>
    <phoneticPr fontId="3"/>
  </si>
  <si>
    <t>明石FC　B２</t>
    <rPh sb="0" eb="2">
      <t>アカシ</t>
    </rPh>
    <phoneticPr fontId="3"/>
  </si>
  <si>
    <t>社FCジュニア</t>
    <rPh sb="0" eb="1">
      <t>ヤシロ</t>
    </rPh>
    <phoneticPr fontId="3"/>
  </si>
  <si>
    <t>藤江KSC</t>
    <rPh sb="0" eb="2">
      <t>フジエ</t>
    </rPh>
    <phoneticPr fontId="3"/>
  </si>
  <si>
    <t>やまてSC</t>
    <phoneticPr fontId="3"/>
  </si>
  <si>
    <t>SVIC　FA　A</t>
    <phoneticPr fontId="3"/>
  </si>
  <si>
    <t>SVIC　FA　B</t>
    <phoneticPr fontId="3"/>
  </si>
  <si>
    <t>明石FC　B１</t>
    <rPh sb="0" eb="2">
      <t>アカシ</t>
    </rPh>
    <phoneticPr fontId="3"/>
  </si>
  <si>
    <t>社FCジュニア</t>
    <rPh sb="0" eb="1">
      <t>ヤシロ</t>
    </rPh>
    <phoneticPr fontId="3"/>
  </si>
  <si>
    <t>藤江KSC</t>
    <rPh sb="0" eb="2">
      <t>フジエ</t>
    </rPh>
    <phoneticPr fontId="3"/>
  </si>
  <si>
    <t>やまてSC</t>
    <phoneticPr fontId="3"/>
  </si>
  <si>
    <t>パルセイロ稲美FC</t>
    <rPh sb="5" eb="7">
      <t>イナミ</t>
    </rPh>
    <phoneticPr fontId="3"/>
  </si>
  <si>
    <t>明石</t>
    <rPh sb="0" eb="2">
      <t>アカシ</t>
    </rPh>
    <phoneticPr fontId="3"/>
  </si>
  <si>
    <t>東播</t>
    <rPh sb="0" eb="2">
      <t>トウバン</t>
    </rPh>
    <phoneticPr fontId="3"/>
  </si>
  <si>
    <t>明石FC　B2</t>
    <rPh sb="0" eb="2">
      <t>アカシ</t>
    </rPh>
    <phoneticPr fontId="3"/>
  </si>
  <si>
    <t>（土）</t>
    <rPh sb="1" eb="2">
      <t>ド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</si>
  <si>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</si>
  <si>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観戦エリア</t>
    <phoneticPr fontId="47"/>
  </si>
  <si>
    <t>陸上トラックスパイク禁止</t>
    <phoneticPr fontId="47"/>
  </si>
  <si>
    <t>倉庫</t>
    <rPh sb="0" eb="2">
      <t>ソウコ</t>
    </rPh>
    <phoneticPr fontId="47"/>
  </si>
  <si>
    <t>喫煙所</t>
    <rPh sb="0" eb="3">
      <t>キツエンジョ</t>
    </rPh>
    <phoneticPr fontId="47"/>
  </si>
  <si>
    <t>Ｂピッチ</t>
    <phoneticPr fontId="47"/>
  </si>
  <si>
    <t>選手待機所</t>
    <rPh sb="0" eb="2">
      <t>センシュ</t>
    </rPh>
    <rPh sb="2" eb="4">
      <t>タイキ</t>
    </rPh>
    <rPh sb="4" eb="5">
      <t>ジョ</t>
    </rPh>
    <phoneticPr fontId="47"/>
  </si>
  <si>
    <t>本部</t>
    <rPh sb="0" eb="2">
      <t>ホンブ</t>
    </rPh>
    <phoneticPr fontId="47"/>
  </si>
  <si>
    <t>事務所</t>
    <rPh sb="0" eb="3">
      <t>ジムセィオ</t>
    </rPh>
    <phoneticPr fontId="47"/>
  </si>
  <si>
    <t>選手アップ上</t>
    <rPh sb="0" eb="2">
      <t>センシュ</t>
    </rPh>
    <rPh sb="5" eb="6">
      <t>ジョウ</t>
    </rPh>
    <phoneticPr fontId="47"/>
  </si>
  <si>
    <t>Ａピッチ</t>
    <phoneticPr fontId="47"/>
  </si>
  <si>
    <t>陸上トラックスパイク禁止</t>
    <rPh sb="0" eb="2">
      <t>リクジョウ</t>
    </rPh>
    <rPh sb="10" eb="12">
      <t>キンシ</t>
    </rPh>
    <phoneticPr fontId="47"/>
  </si>
  <si>
    <t>スタンド</t>
    <phoneticPr fontId="47"/>
  </si>
  <si>
    <t>トイレ</t>
    <phoneticPr fontId="47"/>
  </si>
  <si>
    <t>駐車場</t>
    <rPh sb="0" eb="3">
      <t>チュウセィア</t>
    </rPh>
    <phoneticPr fontId="47"/>
  </si>
  <si>
    <t>スタンド側　　　Aコート</t>
    <rPh sb="4" eb="5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</si>
  <si>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</si>
  <si>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旭FCジュニア</t>
    <rPh sb="0" eb="1">
      <t>アサヒ</t>
    </rPh>
    <phoneticPr fontId="3"/>
  </si>
  <si>
    <t>SCクリヴォ-ネ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</si>
</sst>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5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9"/>
      <color rgb="FFFF0000"/>
      <name val="Yu Gothic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FF0000"/>
      <name val="Yu Gothic"/>
      <family val="3"/>
      <charset val="128"/>
    </font>
    <font>
      <b/>
      <sz val="12"/>
      <color theme="1"/>
      <name val="Yu Gothic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</cellStyleXfs>
  <cellXfs count="364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5" borderId="0" xfId="3" applyFont="1" applyFill="1" applyAlignment="1">
      <alignment horizontal="left" vertical="center"/>
    </xf>
    <xf numFmtId="0" fontId="37" fillId="0" borderId="0" xfId="24">
      <alignment vertical="center"/>
    </xf>
    <xf numFmtId="0" fontId="38" fillId="0" borderId="0" xfId="24" applyFont="1" applyAlignment="1">
      <alignment horizontal="center" vertical="center"/>
    </xf>
    <xf numFmtId="0" fontId="37" fillId="0" borderId="0" xfId="24" applyAlignment="1">
      <alignment horizontal="center" vertical="center"/>
    </xf>
    <xf numFmtId="0" fontId="37" fillId="0" borderId="0" xfId="24" applyAlignment="1">
      <alignment vertical="center" textRotation="255" shrinkToFit="1"/>
    </xf>
    <xf numFmtId="0" fontId="39" fillId="0" borderId="0" xfId="24" applyFont="1" applyAlignment="1">
      <alignment vertical="center" textRotation="255"/>
    </xf>
    <xf numFmtId="0" fontId="40" fillId="0" borderId="0" xfId="24" applyFont="1" applyAlignment="1">
      <alignment vertical="center" textRotation="255"/>
    </xf>
    <xf numFmtId="0" fontId="41" fillId="0" borderId="0" xfId="24" applyFont="1" applyAlignment="1">
      <alignment vertical="center" textRotation="255"/>
    </xf>
    <xf numFmtId="0" fontId="42" fillId="0" borderId="0" xfId="24" applyFont="1" applyAlignment="1">
      <alignment vertical="center" textRotation="255"/>
    </xf>
    <xf numFmtId="0" fontId="42" fillId="0" borderId="0" xfId="24" applyFont="1" applyAlignment="1">
      <alignment vertical="center" textRotation="255" wrapText="1"/>
    </xf>
    <xf numFmtId="0" fontId="43" fillId="0" borderId="0" xfId="24" applyFont="1" applyAlignment="1">
      <alignment vertical="center" textRotation="255"/>
    </xf>
    <xf numFmtId="0" fontId="40" fillId="0" borderId="0" xfId="24" applyFont="1" applyAlignment="1">
      <alignment vertical="center" textRotation="255" wrapText="1"/>
    </xf>
    <xf numFmtId="0" fontId="44" fillId="0" borderId="0" xfId="24" applyFont="1" applyAlignment="1">
      <alignment vertical="center" textRotation="255"/>
    </xf>
    <xf numFmtId="0" fontId="45" fillId="0" borderId="0" xfId="24" applyFont="1" applyAlignment="1">
      <alignment vertical="center" textRotation="255"/>
    </xf>
    <xf numFmtId="0" fontId="45" fillId="0" borderId="0" xfId="24" applyFont="1" applyAlignment="1">
      <alignment vertical="center" textRotation="255" wrapText="1"/>
    </xf>
    <xf numFmtId="0" fontId="46" fillId="0" borderId="0" xfId="24" applyFont="1" applyAlignment="1">
      <alignment vertical="center" textRotation="255"/>
    </xf>
    <xf numFmtId="0" fontId="49" fillId="0" borderId="0" xfId="24" applyFont="1" applyAlignment="1">
      <alignment vertical="center" shrinkToFit="1"/>
    </xf>
    <xf numFmtId="0" fontId="49" fillId="0" borderId="0" xfId="24" applyFont="1" applyAlignment="1">
      <alignment vertical="center" wrapText="1" shrinkToFit="1"/>
    </xf>
    <xf numFmtId="0" fontId="51" fillId="0" borderId="0" xfId="24" applyFont="1">
      <alignment vertical="center"/>
    </xf>
    <xf numFmtId="0" fontId="51" fillId="0" borderId="0" xfId="24" applyFont="1" applyAlignment="1">
      <alignment vertical="center" wrapText="1"/>
    </xf>
    <xf numFmtId="0" fontId="39" fillId="0" borderId="0" xfId="24" applyFont="1" applyAlignment="1">
      <alignment vertical="center" textRotation="255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44" fillId="0" borderId="57" xfId="24" applyFont="1" applyBorder="1" applyAlignment="1">
      <alignment horizontal="center" vertical="center"/>
    </xf>
    <xf numFmtId="0" fontId="44" fillId="0" borderId="51" xfId="24" applyFont="1" applyBorder="1" applyAlignment="1">
      <alignment horizontal="center" vertical="center"/>
    </xf>
    <xf numFmtId="0" fontId="44" fillId="0" borderId="53" xfId="24" applyFont="1" applyBorder="1" applyAlignment="1">
      <alignment horizontal="center" vertical="center"/>
    </xf>
    <xf numFmtId="0" fontId="44" fillId="0" borderId="47" xfId="24" applyFont="1" applyBorder="1" applyAlignment="1">
      <alignment horizontal="center" vertical="center"/>
    </xf>
    <xf numFmtId="0" fontId="44" fillId="0" borderId="0" xfId="24" applyFont="1" applyAlignment="1">
      <alignment horizontal="center" vertical="center"/>
    </xf>
    <xf numFmtId="0" fontId="44" fillId="0" borderId="58" xfId="24" applyFont="1" applyBorder="1" applyAlignment="1">
      <alignment horizontal="center" vertical="center"/>
    </xf>
    <xf numFmtId="0" fontId="44" fillId="0" borderId="32" xfId="24" applyFont="1" applyBorder="1" applyAlignment="1">
      <alignment horizontal="center" vertical="center"/>
    </xf>
    <xf numFmtId="0" fontId="44" fillId="0" borderId="33" xfId="24" applyFont="1" applyBorder="1" applyAlignment="1">
      <alignment horizontal="center" vertical="center"/>
    </xf>
    <xf numFmtId="0" fontId="44" fillId="0" borderId="34" xfId="24" applyFont="1" applyBorder="1" applyAlignment="1">
      <alignment horizontal="center" vertical="center"/>
    </xf>
    <xf numFmtId="0" fontId="44" fillId="7" borderId="0" xfId="24" applyFont="1" applyFill="1" applyAlignment="1">
      <alignment horizontal="center" vertical="center"/>
    </xf>
    <xf numFmtId="0" fontId="43" fillId="6" borderId="57" xfId="24" applyFont="1" applyFill="1" applyBorder="1" applyAlignment="1">
      <alignment horizontal="center" vertical="center"/>
    </xf>
    <xf numFmtId="0" fontId="43" fillId="6" borderId="51" xfId="24" applyFont="1" applyFill="1" applyBorder="1" applyAlignment="1">
      <alignment horizontal="center" vertical="center"/>
    </xf>
    <xf numFmtId="0" fontId="43" fillId="6" borderId="53" xfId="24" applyFont="1" applyFill="1" applyBorder="1" applyAlignment="1">
      <alignment horizontal="center" vertical="center"/>
    </xf>
    <xf numFmtId="0" fontId="43" fillId="6" borderId="47" xfId="24" applyFont="1" applyFill="1" applyBorder="1" applyAlignment="1">
      <alignment horizontal="center" vertical="center"/>
    </xf>
    <xf numFmtId="0" fontId="43" fillId="6" borderId="0" xfId="24" applyFont="1" applyFill="1" applyAlignment="1">
      <alignment horizontal="center" vertical="center"/>
    </xf>
    <xf numFmtId="0" fontId="43" fillId="6" borderId="58" xfId="24" applyFont="1" applyFill="1" applyBorder="1" applyAlignment="1">
      <alignment horizontal="center" vertical="center"/>
    </xf>
    <xf numFmtId="0" fontId="43" fillId="6" borderId="32" xfId="24" applyFont="1" applyFill="1" applyBorder="1" applyAlignment="1">
      <alignment horizontal="center" vertical="center"/>
    </xf>
    <xf numFmtId="0" fontId="43" fillId="6" borderId="33" xfId="24" applyFont="1" applyFill="1" applyBorder="1" applyAlignment="1">
      <alignment horizontal="center" vertical="center"/>
    </xf>
    <xf numFmtId="0" fontId="43" fillId="6" borderId="34" xfId="24" applyFont="1" applyFill="1" applyBorder="1" applyAlignment="1">
      <alignment horizontal="center" vertical="center"/>
    </xf>
    <xf numFmtId="0" fontId="51" fillId="0" borderId="1" xfId="24" applyFont="1" applyBorder="1" applyAlignment="1">
      <alignment horizontal="center" vertical="center" textRotation="255" shrinkToFit="1"/>
    </xf>
    <xf numFmtId="0" fontId="44" fillId="0" borderId="1" xfId="24" applyFont="1" applyBorder="1" applyAlignment="1">
      <alignment horizontal="center" vertical="center"/>
    </xf>
    <xf numFmtId="0" fontId="44" fillId="6" borderId="1" xfId="24" applyFont="1" applyFill="1" applyBorder="1" applyAlignment="1">
      <alignment horizontal="center" vertical="center"/>
    </xf>
    <xf numFmtId="0" fontId="44" fillId="7" borderId="0" xfId="24" applyFont="1" applyFill="1" applyAlignment="1">
      <alignment horizontal="center" vertical="center" textRotation="255"/>
    </xf>
    <xf numFmtId="0" fontId="44" fillId="0" borderId="59" xfId="24" applyFont="1" applyBorder="1" applyAlignment="1">
      <alignment horizontal="center" vertical="center"/>
    </xf>
    <xf numFmtId="0" fontId="44" fillId="0" borderId="65" xfId="24" applyFont="1" applyBorder="1" applyAlignment="1">
      <alignment horizontal="center" vertical="center"/>
    </xf>
    <xf numFmtId="0" fontId="44" fillId="0" borderId="12" xfId="24" applyFont="1" applyBorder="1" applyAlignment="1">
      <alignment horizontal="center" vertical="center"/>
    </xf>
    <xf numFmtId="0" fontId="50" fillId="0" borderId="57" xfId="24" applyFont="1" applyBorder="1" applyAlignment="1">
      <alignment horizontal="center" vertical="center"/>
    </xf>
    <xf numFmtId="0" fontId="50" fillId="0" borderId="51" xfId="24" applyFont="1" applyBorder="1" applyAlignment="1">
      <alignment horizontal="center" vertical="center"/>
    </xf>
    <xf numFmtId="0" fontId="50" fillId="0" borderId="53" xfId="24" applyFont="1" applyBorder="1" applyAlignment="1">
      <alignment horizontal="center" vertical="center"/>
    </xf>
    <xf numFmtId="0" fontId="50" fillId="0" borderId="47" xfId="24" applyFont="1" applyBorder="1" applyAlignment="1">
      <alignment horizontal="center" vertical="center"/>
    </xf>
    <xf numFmtId="0" fontId="50" fillId="0" borderId="0" xfId="24" applyFont="1" applyAlignment="1">
      <alignment horizontal="center" vertical="center"/>
    </xf>
    <xf numFmtId="0" fontId="50" fillId="0" borderId="58" xfId="24" applyFont="1" applyBorder="1" applyAlignment="1">
      <alignment horizontal="center" vertical="center"/>
    </xf>
    <xf numFmtId="0" fontId="50" fillId="0" borderId="32" xfId="24" applyFont="1" applyBorder="1" applyAlignment="1">
      <alignment horizontal="center" vertical="center"/>
    </xf>
    <xf numFmtId="0" fontId="50" fillId="0" borderId="33" xfId="24" applyFont="1" applyBorder="1" applyAlignment="1">
      <alignment horizontal="center" vertical="center"/>
    </xf>
    <xf numFmtId="0" fontId="50" fillId="0" borderId="34" xfId="24" applyFont="1" applyBorder="1" applyAlignment="1">
      <alignment horizontal="center" vertical="center"/>
    </xf>
    <xf numFmtId="0" fontId="44" fillId="0" borderId="57" xfId="24" applyFont="1" applyBorder="1" applyAlignment="1">
      <alignment horizontal="center" vertical="center" textRotation="255"/>
    </xf>
    <xf numFmtId="0" fontId="44" fillId="0" borderId="51" xfId="24" applyFont="1" applyBorder="1" applyAlignment="1">
      <alignment horizontal="center" vertical="center" textRotation="255"/>
    </xf>
    <xf numFmtId="0" fontId="44" fillId="0" borderId="53" xfId="24" applyFont="1" applyBorder="1" applyAlignment="1">
      <alignment horizontal="center" vertical="center" textRotation="255"/>
    </xf>
    <xf numFmtId="0" fontId="44" fillId="0" borderId="47" xfId="24" applyFont="1" applyBorder="1" applyAlignment="1">
      <alignment horizontal="center" vertical="center" textRotation="255"/>
    </xf>
    <xf numFmtId="0" fontId="44" fillId="0" borderId="0" xfId="24" applyFont="1" applyAlignment="1">
      <alignment horizontal="center" vertical="center" textRotation="255"/>
    </xf>
    <xf numFmtId="0" fontId="44" fillId="0" borderId="58" xfId="24" applyFont="1" applyBorder="1" applyAlignment="1">
      <alignment horizontal="center" vertical="center" textRotation="255"/>
    </xf>
    <xf numFmtId="0" fontId="44" fillId="0" borderId="32" xfId="24" applyFont="1" applyBorder="1" applyAlignment="1">
      <alignment horizontal="center" vertical="center" textRotation="255"/>
    </xf>
    <xf numFmtId="0" fontId="44" fillId="0" borderId="33" xfId="24" applyFont="1" applyBorder="1" applyAlignment="1">
      <alignment horizontal="center" vertical="center" textRotation="255"/>
    </xf>
    <xf numFmtId="0" fontId="44" fillId="0" borderId="34" xfId="24" applyFont="1" applyBorder="1" applyAlignment="1">
      <alignment horizontal="center" vertical="center" textRotation="255"/>
    </xf>
    <xf numFmtId="0" fontId="48" fillId="0" borderId="57" xfId="24" applyFont="1" applyBorder="1" applyAlignment="1">
      <alignment horizontal="center" vertical="center" textRotation="255"/>
    </xf>
    <xf numFmtId="0" fontId="48" fillId="0" borderId="51" xfId="24" applyFont="1" applyBorder="1" applyAlignment="1">
      <alignment horizontal="center" vertical="center" textRotation="255"/>
    </xf>
    <xf numFmtId="0" fontId="48" fillId="0" borderId="53" xfId="24" applyFont="1" applyBorder="1" applyAlignment="1">
      <alignment horizontal="center" vertical="center" textRotation="255"/>
    </xf>
    <xf numFmtId="0" fontId="48" fillId="0" borderId="47" xfId="24" applyFont="1" applyBorder="1" applyAlignment="1">
      <alignment horizontal="center" vertical="center" textRotation="255"/>
    </xf>
    <xf numFmtId="0" fontId="48" fillId="0" borderId="0" xfId="24" applyFont="1" applyAlignment="1">
      <alignment horizontal="center" vertical="center" textRotation="255"/>
    </xf>
    <xf numFmtId="0" fontId="48" fillId="0" borderId="58" xfId="24" applyFont="1" applyBorder="1" applyAlignment="1">
      <alignment horizontal="center" vertical="center" textRotation="255"/>
    </xf>
    <xf numFmtId="0" fontId="48" fillId="0" borderId="32" xfId="24" applyFont="1" applyBorder="1" applyAlignment="1">
      <alignment horizontal="center" vertical="center" textRotation="255"/>
    </xf>
    <xf numFmtId="0" fontId="48" fillId="0" borderId="33" xfId="24" applyFont="1" applyBorder="1" applyAlignment="1">
      <alignment horizontal="center" vertical="center" textRotation="255"/>
    </xf>
    <xf numFmtId="0" fontId="48" fillId="0" borderId="34" xfId="24" applyFont="1" applyBorder="1" applyAlignment="1">
      <alignment horizontal="center" vertical="center" textRotation="255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2 3" xfId="24" xr:uid="{4A68E9C1-15F4-40B8-800F-BCE9BFF4597D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3" sqref="E43"/>
    </sheetView>
  </sheetViews>
  <sheetFormatPr defaultRowHeight="13.5"/>
  <cols>
    <col min="1" max="2" width="9" style="195"/>
    <col min="3" max="3" width="10.5" style="195" bestFit="1" customWidth="1"/>
    <col min="4" max="10" width="9" style="195"/>
    <col min="11" max="11" width="6.625" style="195" customWidth="1"/>
    <col min="12" max="16384" width="9" style="195"/>
  </cols>
  <sheetData>
    <row r="19" spans="9:9">
      <c r="I19" s="199"/>
    </row>
    <row r="20" spans="9:9">
      <c r="I20" s="197"/>
    </row>
    <row r="40" spans="1:8" ht="39.950000000000003" customHeight="1">
      <c r="C40" s="226" t="s">
        <v>100</v>
      </c>
      <c r="D40" s="227"/>
      <c r="E40" s="228">
        <v>44905</v>
      </c>
      <c r="F40" s="229"/>
      <c r="G40" s="229"/>
      <c r="H40" s="198" t="s">
        <v>172</v>
      </c>
    </row>
    <row r="41" spans="1:8" ht="39.950000000000003" customHeight="1">
      <c r="A41" s="134"/>
      <c r="B41" s="58"/>
      <c r="C41" s="226" t="s">
        <v>141</v>
      </c>
      <c r="D41" s="227"/>
      <c r="E41" s="230" t="s">
        <v>145</v>
      </c>
      <c r="F41" s="231"/>
      <c r="G41" s="232"/>
      <c r="H41" s="133"/>
    </row>
    <row r="42" spans="1:8" ht="39.950000000000003" customHeight="1">
      <c r="A42" s="134"/>
      <c r="B42" s="58"/>
      <c r="C42" s="226" t="s">
        <v>101</v>
      </c>
      <c r="D42" s="227"/>
      <c r="E42" s="230" t="s">
        <v>152</v>
      </c>
      <c r="F42" s="231"/>
      <c r="G42" s="232"/>
      <c r="H42" s="229"/>
    </row>
    <row r="43" spans="1:8">
      <c r="E43" s="197"/>
    </row>
    <row r="44" spans="1:8">
      <c r="G44" s="193"/>
    </row>
    <row r="45" spans="1:8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2" workbookViewId="0">
      <selection activeCell="N45" sqref="N45"/>
    </sheetView>
  </sheetViews>
  <sheetFormatPr defaultRowHeight="13.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>
      <c r="A1" s="240" t="str">
        <f>ﾃﾞｰﾀﾃｰﾌﾞﾙ!C1</f>
        <v>チャレンジカップ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</row>
    <row r="2" spans="1:43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</row>
    <row r="3" spans="1:43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</row>
    <row r="4" spans="1:43">
      <c r="A4" s="40"/>
      <c r="B4" s="241" t="s">
        <v>20</v>
      </c>
      <c r="C4" s="241"/>
      <c r="D4" s="242" t="s">
        <v>19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>
      <c r="A5" s="40"/>
      <c r="B5" s="241"/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>
      <c r="A6" s="40"/>
      <c r="B6" s="241"/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>
      <c r="A7" s="40"/>
      <c r="B7" s="241"/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>
      <c r="A8" s="233" t="s">
        <v>48</v>
      </c>
      <c r="B8" s="234" t="s">
        <v>47</v>
      </c>
      <c r="C8" s="234"/>
      <c r="D8" s="234"/>
      <c r="E8" s="234"/>
      <c r="F8" s="52" t="s">
        <v>46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>
      <c r="A9" s="233"/>
      <c r="B9" s="234"/>
      <c r="C9" s="234"/>
      <c r="D9" s="234"/>
      <c r="E9" s="234"/>
      <c r="F9" s="51" t="s">
        <v>45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>
      <c r="A11" s="233" t="s">
        <v>44</v>
      </c>
      <c r="B11" s="234" t="s">
        <v>43</v>
      </c>
      <c r="C11" s="234"/>
      <c r="D11" s="234"/>
      <c r="E11" s="234"/>
      <c r="F11" s="238">
        <f>ﾃﾞｰﾀﾃｰﾌﾞﾙ!C2</f>
        <v>44905</v>
      </c>
      <c r="G11" s="238"/>
      <c r="H11" s="238"/>
      <c r="I11" s="238"/>
      <c r="J11" s="238"/>
      <c r="K11" s="238"/>
      <c r="L11" s="239">
        <f>WEEKDAY(F11,1)</f>
        <v>7</v>
      </c>
      <c r="M11" s="239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>
      <c r="A12" s="233"/>
      <c r="B12" s="234"/>
      <c r="C12" s="234"/>
      <c r="D12" s="234"/>
      <c r="E12" s="234"/>
      <c r="F12" s="238"/>
      <c r="G12" s="238"/>
      <c r="H12" s="238"/>
      <c r="I12" s="238"/>
      <c r="J12" s="238"/>
      <c r="K12" s="238"/>
      <c r="L12" s="239"/>
      <c r="M12" s="239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>
      <c r="A13" s="43" t="s">
        <v>42</v>
      </c>
      <c r="B13" s="234" t="s">
        <v>41</v>
      </c>
      <c r="C13" s="234"/>
      <c r="D13" s="234"/>
      <c r="E13" s="234"/>
      <c r="F13" s="237" t="s">
        <v>151</v>
      </c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>
      <c r="A14" s="43"/>
      <c r="B14" s="48"/>
      <c r="C14" s="48"/>
      <c r="D14" s="48"/>
      <c r="E14" s="48"/>
      <c r="F14" s="243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>
      <c r="A15" s="233" t="s">
        <v>40</v>
      </c>
      <c r="B15" s="234" t="s">
        <v>39</v>
      </c>
      <c r="C15" s="234"/>
      <c r="D15" s="234"/>
      <c r="E15" s="234"/>
      <c r="F15" s="234" t="str">
        <f>ﾃﾞｰﾀﾃｰﾌﾞﾙ!C4</f>
        <v>U-11</v>
      </c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>
      <c r="A16" s="233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>
      <c r="A17" s="233" t="s">
        <v>38</v>
      </c>
      <c r="B17" s="234" t="s">
        <v>37</v>
      </c>
      <c r="C17" s="234"/>
      <c r="D17" s="234"/>
      <c r="E17" s="234"/>
      <c r="F17" s="236" t="s">
        <v>173</v>
      </c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40"/>
      <c r="AA17" s="40"/>
      <c r="AB17" s="40"/>
      <c r="AC17" s="40"/>
      <c r="AD17" s="40"/>
      <c r="AE17" s="40"/>
      <c r="AF17" s="40"/>
      <c r="AG17" s="40"/>
    </row>
    <row r="18" spans="1:33">
      <c r="A18" s="233"/>
      <c r="B18" s="234"/>
      <c r="C18" s="234"/>
      <c r="D18" s="234"/>
      <c r="E18" s="234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40"/>
      <c r="AA18" s="40"/>
      <c r="AB18" s="40"/>
      <c r="AC18" s="40"/>
      <c r="AD18" s="40"/>
      <c r="AE18" s="40"/>
      <c r="AF18" s="40"/>
      <c r="AG18" s="40"/>
    </row>
    <row r="19" spans="1:33">
      <c r="A19" s="233" t="s">
        <v>36</v>
      </c>
      <c r="B19" s="242" t="s">
        <v>35</v>
      </c>
      <c r="C19" s="242"/>
      <c r="D19" s="242"/>
      <c r="E19" s="242"/>
      <c r="F19" s="49" t="s">
        <v>34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>
      <c r="A20" s="233"/>
      <c r="B20" s="242"/>
      <c r="C20" s="242"/>
      <c r="D20" s="242"/>
      <c r="E20" s="242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>
      <c r="A21" s="40"/>
      <c r="B21" s="40"/>
      <c r="C21" s="40"/>
      <c r="D21" s="40"/>
      <c r="E21" s="40"/>
      <c r="F21" s="48" t="s">
        <v>33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>
      <c r="A22" s="40"/>
      <c r="B22" s="40"/>
      <c r="C22" s="40"/>
      <c r="D22" s="40"/>
      <c r="E22" s="40"/>
      <c r="F22" s="48" t="s">
        <v>54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>
      <c r="A24" s="40"/>
      <c r="B24" s="40"/>
      <c r="C24" s="40"/>
      <c r="D24" s="40"/>
      <c r="E24" s="40"/>
      <c r="F24" s="48" t="s">
        <v>83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>
      <c r="A31" s="40"/>
      <c r="B31" s="40"/>
      <c r="C31" s="40"/>
      <c r="D31" s="40"/>
      <c r="E31" s="40"/>
      <c r="F31" s="63" t="s">
        <v>65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>
      <c r="A32" s="40"/>
      <c r="B32" s="40"/>
      <c r="C32" s="40"/>
      <c r="D32" s="40"/>
      <c r="E32" s="40"/>
      <c r="F32" s="63"/>
      <c r="G32" s="45" t="s">
        <v>66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>
      <c r="A33" s="40"/>
      <c r="B33" s="40"/>
      <c r="C33" s="40"/>
      <c r="D33" s="40"/>
      <c r="E33" s="40"/>
      <c r="F33" s="44" t="s">
        <v>144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>
      <c r="A36" s="233" t="s">
        <v>26</v>
      </c>
      <c r="B36" s="242" t="s">
        <v>25</v>
      </c>
      <c r="C36" s="242"/>
      <c r="D36" s="242"/>
      <c r="E36" s="242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>
      <c r="A37" s="233"/>
      <c r="B37" s="242"/>
      <c r="C37" s="242"/>
      <c r="D37" s="242"/>
      <c r="E37" s="242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55</v>
      </c>
    </row>
    <row r="39" spans="1:38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>
      <c r="A40" s="233" t="s">
        <v>22</v>
      </c>
      <c r="B40" s="241" t="s">
        <v>21</v>
      </c>
      <c r="C40" s="241"/>
      <c r="D40" s="241"/>
      <c r="E40" s="241"/>
      <c r="F40" s="41">
        <v>1</v>
      </c>
      <c r="G40" s="235" t="str">
        <f>ﾃﾞｰﾀﾃｰﾌﾞﾙ!J8</f>
        <v>SVIC　FA　A</v>
      </c>
      <c r="H40" s="229"/>
      <c r="I40" s="229"/>
      <c r="J40" s="229"/>
      <c r="K40" s="229"/>
      <c r="L40" s="229"/>
      <c r="M40" s="229"/>
      <c r="N40" s="102" t="str">
        <f>ﾃﾞｰﾀﾃｰﾌﾞﾙ!I8</f>
        <v>神戸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>
      <c r="A41" s="233"/>
      <c r="B41" s="241"/>
      <c r="C41" s="241"/>
      <c r="D41" s="241"/>
      <c r="E41" s="241"/>
      <c r="F41" s="41">
        <v>2</v>
      </c>
      <c r="G41" s="235" t="str">
        <f>ﾃﾞｰﾀﾃｰﾌﾞﾙ!J9</f>
        <v>SVIC　FA　B</v>
      </c>
      <c r="H41" s="229"/>
      <c r="I41" s="229"/>
      <c r="J41" s="229"/>
      <c r="K41" s="229"/>
      <c r="L41" s="229"/>
      <c r="M41" s="229"/>
      <c r="N41" s="102" t="str">
        <f>ﾃﾞｰﾀﾃｰﾌﾞﾙ!I9</f>
        <v>神戸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>
      <c r="B42" s="42" t="str">
        <f>ﾃﾞｰﾀﾃｰﾌﾞﾙ!C4</f>
        <v>U-11</v>
      </c>
      <c r="C42" s="42"/>
      <c r="D42" s="42"/>
      <c r="F42" s="41">
        <v>3</v>
      </c>
      <c r="G42" s="235" t="str">
        <f>ﾃﾞｰﾀﾃｰﾌﾞﾙ!J10</f>
        <v>センアーノ神戸ムーブ</v>
      </c>
      <c r="H42" s="229"/>
      <c r="I42" s="229"/>
      <c r="J42" s="229"/>
      <c r="K42" s="229"/>
      <c r="L42" s="229"/>
      <c r="M42" s="229"/>
      <c r="N42" s="102" t="str">
        <f>ﾃﾞｰﾀﾃｰﾌﾞﾙ!I10</f>
        <v>神戸</v>
      </c>
      <c r="AI42" s="31">
        <f>COUNTIF(ﾀｲﾑｽｹｼﾞｭｰﾙ!$D$7:$O$19,G45)</f>
        <v>3</v>
      </c>
      <c r="AJ42" s="31" t="e">
        <f>COUNTIF(#REF!,#REF!)</f>
        <v>#REF!</v>
      </c>
      <c r="AK42" s="95"/>
      <c r="AL42" s="96"/>
    </row>
    <row r="43" spans="1:38">
      <c r="F43" s="41">
        <v>4</v>
      </c>
      <c r="G43" s="235" t="str">
        <f>ﾃﾞｰﾀﾃｰﾌﾞﾙ!J11</f>
        <v>センアーノ神戸ドリーム</v>
      </c>
      <c r="H43" s="229"/>
      <c r="I43" s="229"/>
      <c r="J43" s="229"/>
      <c r="K43" s="229"/>
      <c r="L43" s="229"/>
      <c r="M43" s="229"/>
      <c r="N43" s="102" t="str">
        <f>ﾃﾞｰﾀﾃｰﾌﾞﾙ!I11</f>
        <v>神戸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>
      <c r="F44" s="41">
        <v>5</v>
      </c>
      <c r="G44" s="235" t="str">
        <f>ﾃﾞｰﾀﾃｰﾌﾞﾙ!J12</f>
        <v>パルセイロ稲美FC</v>
      </c>
      <c r="H44" s="229"/>
      <c r="I44" s="229"/>
      <c r="J44" s="229"/>
      <c r="K44" s="229"/>
      <c r="L44" s="229"/>
      <c r="M44" s="229"/>
      <c r="N44" s="102" t="s">
        <v>170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>
      <c r="A45" s="40"/>
      <c r="B45" s="40"/>
      <c r="C45" s="40"/>
      <c r="D45" s="40"/>
      <c r="E45" s="40"/>
      <c r="F45" s="41">
        <v>6</v>
      </c>
      <c r="G45" s="235" t="str">
        <f>ﾃﾞｰﾀﾃｰﾌﾞﾙ!J13</f>
        <v>明石FC　B１</v>
      </c>
      <c r="H45" s="229"/>
      <c r="I45" s="229"/>
      <c r="J45" s="229"/>
      <c r="K45" s="229"/>
      <c r="L45" s="229"/>
      <c r="M45" s="229"/>
      <c r="N45" s="102" t="str">
        <f>ﾃﾞｰﾀﾃｰﾌﾞﾙ!I13</f>
        <v>明石</v>
      </c>
      <c r="P45" s="40"/>
      <c r="Q45" s="40"/>
      <c r="AI45" s="31">
        <f>COUNTIF(ﾀｲﾑｽｹｼﾞｭｰﾙ!$D$7:$O$19,G42)</f>
        <v>3</v>
      </c>
      <c r="AJ45" s="31" t="e">
        <f>COUNTIF(#REF!,#REF!)</f>
        <v>#REF!</v>
      </c>
      <c r="AK45" s="95"/>
      <c r="AL45" s="96"/>
    </row>
    <row r="46" spans="1:38">
      <c r="F46" s="41">
        <v>7</v>
      </c>
      <c r="G46" s="235" t="str">
        <f>ﾃﾞｰﾀﾃｰﾌﾞﾙ!J14</f>
        <v>明石FC　B２</v>
      </c>
      <c r="H46" s="229"/>
      <c r="I46" s="229"/>
      <c r="J46" s="229"/>
      <c r="K46" s="229"/>
      <c r="L46" s="229"/>
      <c r="M46" s="229"/>
      <c r="N46" s="102" t="str">
        <f>ﾃﾞｰﾀﾃｰﾌﾞﾙ!I14</f>
        <v>明石</v>
      </c>
      <c r="O46" s="40"/>
      <c r="P46" s="40"/>
      <c r="Q46" s="40"/>
      <c r="AI46" s="31">
        <f>COUNTIF(ﾀｲﾑｽｹｼﾞｭｰﾙ!$D$7:$O$19,G46)</f>
        <v>0</v>
      </c>
      <c r="AJ46" s="31" t="e">
        <f>COUNTIF(#REF!,#REF!)</f>
        <v>#REF!</v>
      </c>
      <c r="AK46" s="95"/>
      <c r="AL46" s="96"/>
    </row>
    <row r="47" spans="1:38">
      <c r="F47" s="41">
        <v>8</v>
      </c>
      <c r="G47" s="235" t="str">
        <f>ﾃﾞｰﾀﾃｰﾌﾞﾙ!J15</f>
        <v>社FCジュニア</v>
      </c>
      <c r="H47" s="229"/>
      <c r="I47" s="229"/>
      <c r="J47" s="229"/>
      <c r="K47" s="229"/>
      <c r="L47" s="229"/>
      <c r="M47" s="229"/>
      <c r="N47" s="102" t="str">
        <f>ﾃﾞｰﾀﾃｰﾌﾞﾙ!I15</f>
        <v>北播磨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>
      <c r="A48" s="40"/>
      <c r="B48" s="40"/>
      <c r="C48" s="40"/>
      <c r="E48" s="40"/>
      <c r="F48" s="41">
        <v>9</v>
      </c>
      <c r="G48" s="235" t="str">
        <f>ﾃﾞｰﾀﾃｰﾌﾞﾙ!J16</f>
        <v>藤江KSC</v>
      </c>
      <c r="H48" s="229"/>
      <c r="I48" s="229"/>
      <c r="J48" s="229"/>
      <c r="K48" s="229"/>
      <c r="L48" s="229"/>
      <c r="M48" s="229"/>
      <c r="N48" s="102" t="str">
        <f>ﾃﾞｰﾀﾃｰﾌﾞﾙ!I16</f>
        <v>明石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>
      <c r="F49" s="31">
        <v>10</v>
      </c>
      <c r="G49" s="235" t="str">
        <f>ﾃﾞｰﾀﾃｰﾌﾞﾙ!J17</f>
        <v>やまてSC</v>
      </c>
      <c r="H49" s="229"/>
      <c r="I49" s="229"/>
      <c r="J49" s="229"/>
      <c r="K49" s="229"/>
      <c r="L49" s="229"/>
      <c r="M49" s="229"/>
      <c r="N49" s="102" t="str">
        <f>ﾃﾞｰﾀﾃｰﾌﾞﾙ!I17</f>
        <v>明石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>
      <c r="F50" s="31">
        <v>11</v>
      </c>
      <c r="G50" s="235" t="str">
        <f>ﾃﾞｰﾀﾃｰﾌﾞﾙ!J18</f>
        <v>旭FCジュニア</v>
      </c>
      <c r="H50" s="229"/>
      <c r="I50" s="229"/>
      <c r="J50" s="229"/>
      <c r="K50" s="229"/>
      <c r="L50" s="229"/>
      <c r="M50" s="229"/>
      <c r="N50" s="102" t="str">
        <f>ﾃﾞｰﾀﾃｰﾌﾞﾙ!I18</f>
        <v>北播磨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>
      <c r="F51" s="31">
        <v>12</v>
      </c>
      <c r="G51" s="235" t="str">
        <f>ﾃﾞｰﾀﾃｰﾌﾞﾙ!J19</f>
        <v>SCクリヴォ-ネ</v>
      </c>
      <c r="H51" s="229"/>
      <c r="I51" s="229"/>
      <c r="J51" s="229"/>
      <c r="K51" s="229"/>
      <c r="L51" s="229"/>
      <c r="M51" s="229"/>
      <c r="N51" s="102" t="str">
        <f>ﾃﾞｰﾀﾃｰﾌﾞﾙ!I19</f>
        <v>東播</v>
      </c>
      <c r="AE51" s="40"/>
      <c r="AI51" s="31">
        <f>COUNTIF(ﾀｲﾑｽｹｼﾞｭｰﾙ!$D$7:$O$19,G51)</f>
        <v>2</v>
      </c>
      <c r="AJ51" s="31" t="e">
        <f>COUNTIF(#REF!,#REF!)</f>
        <v>#REF!</v>
      </c>
      <c r="AK51" s="95"/>
      <c r="AL51" s="96"/>
    </row>
    <row r="53" spans="6:38" ht="14.25" thickBot="1"/>
    <row r="54" spans="6:38">
      <c r="G54" s="39"/>
      <c r="H54" s="38" t="s">
        <v>49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>
      <c r="G55" s="36"/>
      <c r="H55" s="31" t="s">
        <v>143</v>
      </c>
      <c r="AC55" s="35"/>
    </row>
    <row r="56" spans="6:38">
      <c r="G56" s="36"/>
      <c r="I56" s="31" t="s">
        <v>56</v>
      </c>
      <c r="AC56" s="35"/>
    </row>
    <row r="57" spans="6:38">
      <c r="G57" s="36"/>
      <c r="H57" s="31" t="s">
        <v>50</v>
      </c>
      <c r="AC57" s="35"/>
    </row>
    <row r="58" spans="6:38">
      <c r="G58" s="36"/>
      <c r="H58" s="31" t="s">
        <v>51</v>
      </c>
      <c r="AC58" s="35"/>
    </row>
    <row r="59" spans="6:38" ht="14.25" thickBot="1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8" workbookViewId="0">
      <selection activeCell="C12" sqref="C12"/>
    </sheetView>
  </sheetViews>
  <sheetFormatPr defaultRowHeight="13.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>
      <c r="B2" s="256" t="str">
        <f>ﾃﾞｰﾀﾃｰﾌﾞﾙ!C1</f>
        <v>チャレンジカップ</v>
      </c>
      <c r="C2" s="227"/>
      <c r="D2" s="227"/>
      <c r="E2" s="227"/>
      <c r="F2" s="227"/>
      <c r="G2" s="227"/>
      <c r="H2" s="227"/>
      <c r="I2" s="227"/>
      <c r="J2" s="227"/>
      <c r="K2" s="98" t="str">
        <f>ﾃﾞｰﾀﾃｰﾌﾞﾙ!C4</f>
        <v>U-11</v>
      </c>
      <c r="L2" s="5"/>
      <c r="M2" s="98" t="s">
        <v>84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>
      <c r="B4" s="14" t="s">
        <v>6</v>
      </c>
      <c r="C4" s="7" t="s">
        <v>11</v>
      </c>
      <c r="D4" s="15" t="str">
        <f>B5</f>
        <v>センアーノ神戸ドリーム</v>
      </c>
      <c r="E4" s="15"/>
      <c r="F4" s="16"/>
      <c r="G4" s="15" t="str">
        <f>B6</f>
        <v>明石FC　B１</v>
      </c>
      <c r="H4" s="15"/>
      <c r="I4" s="15"/>
      <c r="J4" s="17" t="str">
        <f>B7</f>
        <v>パルセイロ稲美FC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97</v>
      </c>
      <c r="V4" s="128" t="s">
        <v>98</v>
      </c>
      <c r="W4" s="129" t="s">
        <v>99</v>
      </c>
      <c r="X4" s="129"/>
      <c r="Y4" s="124"/>
      <c r="Z4" s="125"/>
      <c r="AA4" s="123"/>
    </row>
    <row r="5" spans="2:27" ht="27.95" customHeight="1" thickTop="1">
      <c r="B5" s="77" t="str">
        <f>ﾃﾞｰﾀﾃｰﾌﾞﾙ!C8</f>
        <v>センアーノ神戸ドリーム</v>
      </c>
      <c r="C5" s="88" t="str">
        <f>ﾃﾞｰﾀﾃｰﾌﾞﾙ!D8</f>
        <v>神戸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>
      <c r="B6" s="77" t="str">
        <f>ﾃﾞｰﾀﾃｰﾌﾞﾙ!C9</f>
        <v>明石FC　B１</v>
      </c>
      <c r="C6" s="89" t="str">
        <f>ﾃﾞｰﾀﾃｰﾌﾞﾙ!D9</f>
        <v>明石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>
      <c r="B7" s="80" t="str">
        <f>ﾃﾞｰﾀﾃｰﾌﾞﾙ!C10</f>
        <v>パルセイロ稲美FC</v>
      </c>
      <c r="C7" s="90" t="str">
        <f>ﾃﾞｰﾀﾃｰﾌﾞﾙ!D10</f>
        <v>東播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>
      <c r="B9" s="78" t="s">
        <v>18</v>
      </c>
      <c r="C9" s="7" t="s">
        <v>11</v>
      </c>
      <c r="D9" s="15" t="str">
        <f>B10</f>
        <v>SVIC　FA　B</v>
      </c>
      <c r="E9" s="15"/>
      <c r="F9" s="16"/>
      <c r="G9" s="15" t="str">
        <f>B11</f>
        <v>やまてSC</v>
      </c>
      <c r="H9" s="15"/>
      <c r="I9" s="15"/>
      <c r="J9" s="17" t="str">
        <f>B12</f>
        <v>SCクリヴォ-ネ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>
      <c r="B10" s="77" t="str">
        <f>ﾃﾞｰﾀﾃｰﾌﾞﾙ!C11</f>
        <v>SVIC　FA　B</v>
      </c>
      <c r="C10" s="89" t="str">
        <f>ﾃﾞｰﾀﾃｰﾌﾞﾙ!D11</f>
        <v>神戸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>
      <c r="B11" s="77" t="str">
        <f>ﾃﾞｰﾀﾃｰﾌﾞﾙ!C12</f>
        <v>やまてSC</v>
      </c>
      <c r="C11" s="89" t="str">
        <f>ﾃﾞｰﾀﾃｰﾌﾞﾙ!D12</f>
        <v>明石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>
      <c r="B12" s="80" t="str">
        <f>ﾃﾞｰﾀﾃｰﾌﾞﾙ!C13</f>
        <v>SCクリヴォ-ネ</v>
      </c>
      <c r="C12" s="90" t="str">
        <f>ﾃﾞｰﾀﾃｰﾌﾞﾙ!D13</f>
        <v>東播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センアーノ神戸ムーブ</v>
      </c>
      <c r="H14" s="15"/>
      <c r="I14" s="15"/>
      <c r="J14" s="17" t="str">
        <f>B17</f>
        <v>藤江KSC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>
      <c r="B16" s="77" t="str">
        <f>ﾃﾞｰﾀﾃｰﾌﾞﾙ!C15</f>
        <v>センアーノ神戸ムーブ</v>
      </c>
      <c r="C16" s="89" t="str">
        <f>ﾃﾞｰﾀﾃｰﾌﾞﾙ!D15</f>
        <v>神戸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>
      <c r="B17" s="80" t="str">
        <f>ﾃﾞｰﾀﾃｰﾌﾞﾙ!C16</f>
        <v>藤江KSC</v>
      </c>
      <c r="C17" s="90" t="str">
        <f>ﾃﾞｰﾀﾃｰﾌﾞﾙ!D16</f>
        <v>明石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>
      <c r="B19" s="79" t="s">
        <v>57</v>
      </c>
      <c r="C19" s="7" t="s">
        <v>11</v>
      </c>
      <c r="D19" s="15" t="str">
        <f>B20</f>
        <v>社FCジュニア</v>
      </c>
      <c r="E19" s="15"/>
      <c r="F19" s="16"/>
      <c r="G19" s="15" t="str">
        <f>B21</f>
        <v>明石FC　B2</v>
      </c>
      <c r="H19" s="15"/>
      <c r="I19" s="15"/>
      <c r="J19" s="17" t="str">
        <f>B22</f>
        <v>SVIC　FA　A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>
      <c r="B20" s="77" t="str">
        <f>ﾃﾞｰﾀﾃｰﾌﾞﾙ!C17</f>
        <v>社FCジュニア</v>
      </c>
      <c r="C20" s="89" t="str">
        <f>ﾃﾞｰﾀﾃｰﾌﾞﾙ!D17</f>
        <v>北播磨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>
      <c r="B21" s="77" t="str">
        <f>ﾃﾞｰﾀﾃｰﾌﾞﾙ!C18</f>
        <v>明石FC　B2</v>
      </c>
      <c r="C21" s="89" t="str">
        <f>ﾃﾞｰﾀﾃｰﾌﾞﾙ!D18</f>
        <v>明石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>
      <c r="B22" s="80" t="str">
        <f>ﾃﾞｰﾀﾃｰﾌﾞﾙ!C19</f>
        <v>SVIC　FA　A</v>
      </c>
      <c r="C22" s="90" t="str">
        <f>ﾃﾞｰﾀﾃｰﾌﾞﾙ!D19</f>
        <v>神戸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/>
    <row r="25" spans="2:27" ht="20.100000000000001" customHeight="1"/>
    <row r="26" spans="2:27" ht="20.100000000000001" customHeight="1">
      <c r="B26" s="106" t="str">
        <f>ﾃﾞｰﾀﾃｰﾌﾞﾙ!C1</f>
        <v>チャレンジカップ</v>
      </c>
      <c r="Q26" s="58"/>
      <c r="AA26" s="58"/>
    </row>
    <row r="27" spans="2:27" ht="15.95" customHeight="1">
      <c r="B27" s="58" t="str">
        <f>ﾃﾞｰﾀﾃｰﾌﾞﾙ!C4</f>
        <v>U-11</v>
      </c>
      <c r="G27" s="144" t="s">
        <v>102</v>
      </c>
      <c r="H27" s="145"/>
      <c r="I27" s="145"/>
      <c r="J27" s="146"/>
    </row>
    <row r="28" spans="2:27" ht="24" customHeight="1">
      <c r="B28" s="93" t="s">
        <v>79</v>
      </c>
      <c r="G28" s="257" t="str">
        <f>ﾃﾞｰﾀﾃｰﾌﾞﾙ!C28</f>
        <v>.</v>
      </c>
      <c r="H28" s="258"/>
      <c r="I28" s="258"/>
      <c r="J28" s="259"/>
    </row>
    <row r="29" spans="2:27" ht="15.95" customHeight="1">
      <c r="I29" s="151"/>
      <c r="J29" s="137"/>
      <c r="L29" s="144" t="s">
        <v>103</v>
      </c>
      <c r="M29" s="145"/>
      <c r="N29" s="145"/>
      <c r="O29" s="146"/>
    </row>
    <row r="30" spans="2:27" ht="24" customHeight="1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60" t="str">
        <f>ﾃﾞｰﾀﾃｰﾌﾞﾙ!C29</f>
        <v>.</v>
      </c>
      <c r="M30" s="261"/>
      <c r="N30" s="261"/>
      <c r="O30" s="262"/>
    </row>
    <row r="31" spans="2:27" ht="20.100000000000001" customHeight="1">
      <c r="F31" s="92"/>
      <c r="G31" s="181"/>
      <c r="H31" s="147"/>
      <c r="I31" s="147"/>
      <c r="J31" s="148"/>
      <c r="K31" s="92"/>
    </row>
    <row r="32" spans="2:27" ht="20.100000000000001" customHeight="1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>
      <c r="F33" s="151"/>
      <c r="H33" s="139"/>
      <c r="I33" s="152"/>
      <c r="J33" s="151"/>
      <c r="K33" s="141"/>
    </row>
    <row r="34" spans="2:16" ht="20.100000000000001" customHeight="1">
      <c r="F34" s="140"/>
      <c r="G34" s="138"/>
      <c r="H34" s="140"/>
      <c r="I34" s="142"/>
      <c r="K34" s="142"/>
    </row>
    <row r="35" spans="2:16" ht="20.100000000000001" customHeight="1">
      <c r="E35" s="263" t="s">
        <v>75</v>
      </c>
      <c r="F35" s="264"/>
      <c r="G35" s="263" t="s">
        <v>76</v>
      </c>
      <c r="H35" s="264"/>
      <c r="I35" s="263" t="s">
        <v>77</v>
      </c>
      <c r="J35" s="247"/>
      <c r="K35" s="263" t="s">
        <v>78</v>
      </c>
      <c r="L35" s="264"/>
    </row>
    <row r="36" spans="2:16" ht="20.100000000000001" customHeight="1">
      <c r="E36" s="251" t="str">
        <f>ﾃﾞｰﾀﾃｰﾌﾞﾙ!C32</f>
        <v>.</v>
      </c>
      <c r="F36" s="252"/>
      <c r="G36" s="253" t="str">
        <f>ﾃﾞｰﾀﾃｰﾌﾞﾙ!C35</f>
        <v>.</v>
      </c>
      <c r="H36" s="252"/>
      <c r="I36" s="251" t="str">
        <f>ﾃﾞｰﾀﾃｰﾌﾞﾙ!C38</f>
        <v>.</v>
      </c>
      <c r="J36" s="252"/>
      <c r="K36" s="251" t="str">
        <f>ﾃﾞｰﾀﾃｰﾌﾞﾙ!C41</f>
        <v>.</v>
      </c>
      <c r="L36" s="252"/>
    </row>
    <row r="37" spans="2:16" ht="20.100000000000001" customHeight="1">
      <c r="E37" s="253"/>
      <c r="F37" s="252"/>
      <c r="G37" s="253"/>
      <c r="H37" s="252"/>
      <c r="I37" s="253"/>
      <c r="J37" s="252"/>
      <c r="K37" s="253"/>
      <c r="L37" s="252"/>
    </row>
    <row r="38" spans="2:16" ht="20.100000000000001" customHeight="1">
      <c r="E38" s="253"/>
      <c r="F38" s="252"/>
      <c r="G38" s="253"/>
      <c r="H38" s="252"/>
      <c r="I38" s="253"/>
      <c r="J38" s="252"/>
      <c r="K38" s="253"/>
      <c r="L38" s="252"/>
    </row>
    <row r="39" spans="2:16" ht="20.100000000000001" customHeight="1">
      <c r="E39" s="253"/>
      <c r="F39" s="252"/>
      <c r="G39" s="253"/>
      <c r="H39" s="252"/>
      <c r="I39" s="253"/>
      <c r="J39" s="252"/>
      <c r="K39" s="253"/>
      <c r="L39" s="252"/>
    </row>
    <row r="40" spans="2:16" ht="20.100000000000001" customHeight="1">
      <c r="E40" s="253"/>
      <c r="F40" s="252"/>
      <c r="G40" s="253"/>
      <c r="H40" s="252"/>
      <c r="I40" s="253"/>
      <c r="J40" s="252"/>
      <c r="K40" s="253"/>
      <c r="L40" s="252"/>
    </row>
    <row r="41" spans="2:16" ht="20.100000000000001" customHeight="1">
      <c r="E41" s="254"/>
      <c r="F41" s="255"/>
      <c r="G41" s="254"/>
      <c r="H41" s="255"/>
      <c r="I41" s="254"/>
      <c r="J41" s="255"/>
      <c r="K41" s="254"/>
      <c r="L41" s="255"/>
    </row>
    <row r="42" spans="2:16" ht="20.100000000000001" customHeight="1">
      <c r="F42" s="137"/>
      <c r="G42" s="189"/>
      <c r="H42" s="188"/>
      <c r="I42" s="188"/>
      <c r="J42" s="190"/>
      <c r="K42" s="137"/>
    </row>
    <row r="43" spans="2:16" ht="20.100000000000001" customHeight="1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>
      <c r="G44" s="144" t="s">
        <v>104</v>
      </c>
      <c r="H44" s="145"/>
      <c r="I44" s="145"/>
      <c r="J44" s="146"/>
    </row>
    <row r="45" spans="2:16" ht="24" customHeight="1">
      <c r="G45" s="260" t="str">
        <f>ﾃﾞｰﾀﾃｰﾌﾞﾙ!C30</f>
        <v>.</v>
      </c>
      <c r="H45" s="261"/>
      <c r="I45" s="261"/>
      <c r="J45" s="262"/>
    </row>
    <row r="46" spans="2:16" ht="20.100000000000001" customHeight="1">
      <c r="G46" s="92"/>
      <c r="H46" s="92"/>
      <c r="I46" s="92"/>
      <c r="J46" s="92"/>
    </row>
    <row r="47" spans="2:16" ht="20.100000000000001" customHeight="1"/>
    <row r="48" spans="2:16" ht="20.100000000000001" customHeight="1">
      <c r="B48" s="94" t="s">
        <v>80</v>
      </c>
      <c r="D48" t="s">
        <v>68</v>
      </c>
      <c r="H48" t="s">
        <v>69</v>
      </c>
      <c r="L48" t="s">
        <v>70</v>
      </c>
      <c r="P48" t="s">
        <v>71</v>
      </c>
    </row>
    <row r="49" spans="4:25" ht="20.100000000000001" customHeight="1">
      <c r="D49" s="245" t="str">
        <f>ﾃﾞｰﾀﾃｰﾌﾞﾙ!C33</f>
        <v>.</v>
      </c>
      <c r="E49" s="246"/>
      <c r="F49" s="247"/>
      <c r="G49" s="143"/>
      <c r="H49" s="245" t="str">
        <f>ﾃﾞｰﾀﾃｰﾌﾞﾙ!C36</f>
        <v>.</v>
      </c>
      <c r="I49" s="246"/>
      <c r="J49" s="247"/>
      <c r="K49" s="92"/>
      <c r="L49" s="245" t="str">
        <f>ﾃﾞｰﾀﾃｰﾌﾞﾙ!C34</f>
        <v>.</v>
      </c>
      <c r="M49" s="246"/>
      <c r="N49" s="247"/>
      <c r="O49" s="143"/>
      <c r="P49" s="245" t="str">
        <f>ﾃﾞｰﾀﾃｰﾌﾞﾙ!C37</f>
        <v>.</v>
      </c>
      <c r="Q49" s="246"/>
      <c r="R49" s="247"/>
    </row>
    <row r="50" spans="4:25" ht="20.100000000000001" customHeight="1">
      <c r="D50" s="248"/>
      <c r="E50" s="249"/>
      <c r="F50" s="250"/>
      <c r="G50" s="92" t="s">
        <v>81</v>
      </c>
      <c r="H50" s="248"/>
      <c r="I50" s="249"/>
      <c r="J50" s="250"/>
      <c r="K50" s="92"/>
      <c r="L50" s="248"/>
      <c r="M50" s="249"/>
      <c r="N50" s="250"/>
      <c r="O50" s="92" t="s">
        <v>81</v>
      </c>
      <c r="P50" s="248"/>
      <c r="Q50" s="249"/>
      <c r="R50" s="250"/>
      <c r="Y50" s="92"/>
    </row>
    <row r="51" spans="4:25" ht="20.100000000000001" customHeight="1">
      <c r="D51" t="s">
        <v>72</v>
      </c>
      <c r="H51" t="s">
        <v>82</v>
      </c>
      <c r="L51" t="s">
        <v>73</v>
      </c>
      <c r="P51" t="s">
        <v>74</v>
      </c>
    </row>
    <row r="52" spans="4:25" ht="20.100000000000001" customHeight="1">
      <c r="D52" s="245" t="str">
        <f>ﾃﾞｰﾀﾃｰﾌﾞﾙ!C39</f>
        <v>.</v>
      </c>
      <c r="E52" s="246"/>
      <c r="F52" s="247"/>
      <c r="G52" s="143"/>
      <c r="H52" s="245" t="str">
        <f>ﾃﾞｰﾀﾃｰﾌﾞﾙ!C42</f>
        <v>.</v>
      </c>
      <c r="I52" s="246"/>
      <c r="J52" s="247"/>
      <c r="K52" s="92"/>
      <c r="L52" s="245" t="str">
        <f>ﾃﾞｰﾀﾃｰﾌﾞﾙ!C40</f>
        <v>.</v>
      </c>
      <c r="M52" s="246"/>
      <c r="N52" s="247"/>
      <c r="O52" s="143"/>
      <c r="P52" s="245" t="str">
        <f>ﾃﾞｰﾀﾃｰﾌﾞﾙ!C43</f>
        <v>.</v>
      </c>
      <c r="Q52" s="246"/>
      <c r="R52" s="247"/>
    </row>
    <row r="53" spans="4:25" ht="20.100000000000001" customHeight="1">
      <c r="D53" s="248"/>
      <c r="E53" s="249"/>
      <c r="F53" s="250"/>
      <c r="G53" s="92" t="s">
        <v>81</v>
      </c>
      <c r="H53" s="248"/>
      <c r="I53" s="249"/>
      <c r="J53" s="250"/>
      <c r="K53" s="92"/>
      <c r="L53" s="248"/>
      <c r="M53" s="249"/>
      <c r="N53" s="250"/>
      <c r="O53" s="92" t="s">
        <v>81</v>
      </c>
      <c r="P53" s="248"/>
      <c r="Q53" s="249"/>
      <c r="R53" s="250"/>
      <c r="Y53" s="92"/>
    </row>
    <row r="54" spans="4:25" ht="20.100000000000001" customHeight="1"/>
    <row r="55" spans="4:25" ht="20.100000000000001" customHeight="1"/>
    <row r="56" spans="4:25" ht="20.100000000000001" customHeight="1"/>
    <row r="57" spans="4:25" ht="20.100000000000001" customHeight="1"/>
    <row r="58" spans="4:25" ht="20.100000000000001" customHeight="1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I7" sqref="I7"/>
    </sheetView>
  </sheetViews>
  <sheetFormatPr defaultRowHeight="13.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>
      <c r="C1" s="296" t="str">
        <f>ﾃﾞｰﾀﾃｰﾌﾞﾙ!C1</f>
        <v>チャレンジカップ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spans="1:16" ht="24">
      <c r="B2" s="306">
        <f>ﾃﾞｰﾀﾃｰﾌﾞﾙ!C2</f>
        <v>44905</v>
      </c>
      <c r="C2" s="307"/>
      <c r="D2" s="307"/>
      <c r="E2" s="105" t="s">
        <v>92</v>
      </c>
      <c r="F2" s="308">
        <f>WEEKDAY(B2,1)</f>
        <v>7</v>
      </c>
      <c r="G2" s="308"/>
      <c r="H2" s="98" t="s">
        <v>93</v>
      </c>
      <c r="I2" s="1"/>
      <c r="J2" s="1"/>
      <c r="K2" s="98" t="str">
        <f>ﾃﾞｰﾀﾃｰﾌﾞﾙ!C4</f>
        <v>U-11</v>
      </c>
      <c r="L2" s="305" t="str">
        <f>ﾃﾞｰﾀﾃｰﾌﾞﾙ!C5</f>
        <v>１５－５－１５</v>
      </c>
      <c r="M2" s="229"/>
      <c r="N2" s="229"/>
      <c r="O2" s="229"/>
    </row>
    <row r="3" spans="1:16" ht="11.25" customHeight="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>
      <c r="A5" s="65"/>
      <c r="B5" s="66"/>
      <c r="C5" s="301" t="s">
        <v>188</v>
      </c>
      <c r="D5" s="302"/>
      <c r="E5" s="303"/>
      <c r="F5" s="303"/>
      <c r="G5" s="303"/>
      <c r="H5" s="303"/>
      <c r="I5" s="304"/>
      <c r="J5" s="298" t="s">
        <v>189</v>
      </c>
      <c r="K5" s="299"/>
      <c r="L5" s="299"/>
      <c r="M5" s="299"/>
      <c r="N5" s="299"/>
      <c r="O5" s="299"/>
      <c r="P5" s="300"/>
    </row>
    <row r="6" spans="1:16" ht="39.950000000000003" customHeight="1" thickBot="1">
      <c r="A6" s="72"/>
      <c r="B6" s="73" t="s">
        <v>7</v>
      </c>
      <c r="C6" s="74" t="s">
        <v>8</v>
      </c>
      <c r="D6" s="75" t="s">
        <v>13</v>
      </c>
      <c r="E6" s="297" t="s">
        <v>9</v>
      </c>
      <c r="F6" s="297"/>
      <c r="G6" s="297"/>
      <c r="H6" s="75" t="s">
        <v>14</v>
      </c>
      <c r="I6" s="76" t="s">
        <v>10</v>
      </c>
      <c r="J6" s="74" t="s">
        <v>8</v>
      </c>
      <c r="K6" s="75" t="s">
        <v>15</v>
      </c>
      <c r="L6" s="297" t="s">
        <v>9</v>
      </c>
      <c r="M6" s="297"/>
      <c r="N6" s="297"/>
      <c r="O6" s="75" t="s">
        <v>14</v>
      </c>
      <c r="P6" s="76" t="s">
        <v>10</v>
      </c>
    </row>
    <row r="7" spans="1:16" ht="39.950000000000003" customHeight="1">
      <c r="A7" s="167">
        <v>1</v>
      </c>
      <c r="B7" s="168">
        <v>0.35416666666666669</v>
      </c>
      <c r="C7" s="67" t="s">
        <v>52</v>
      </c>
      <c r="D7" s="68" t="str">
        <f>ﾃﾞｰﾀﾃｰﾌﾞﾙ!F24</f>
        <v>センアーノ神戸ドリーム</v>
      </c>
      <c r="E7" s="69" t="s">
        <v>140</v>
      </c>
      <c r="F7" s="70" t="s">
        <v>17</v>
      </c>
      <c r="G7" s="71" t="s">
        <v>140</v>
      </c>
      <c r="H7" s="68" t="str">
        <f>ﾃﾞｰﾀﾃｰﾌﾞﾙ!H24</f>
        <v>明石FC　B１</v>
      </c>
      <c r="I7" s="165" t="str">
        <f>ﾃﾞｰﾀﾃｰﾌﾞﾙ!D24</f>
        <v>旭FCジュニア</v>
      </c>
      <c r="J7" s="67" t="s">
        <v>18</v>
      </c>
      <c r="K7" s="68" t="str">
        <f>ﾃﾞｰﾀﾃｰﾌﾞﾙ!J24</f>
        <v>SVIC　FA　B</v>
      </c>
      <c r="L7" s="69" t="s">
        <v>140</v>
      </c>
      <c r="M7" s="70" t="s">
        <v>17</v>
      </c>
      <c r="N7" s="71" t="s">
        <v>140</v>
      </c>
      <c r="O7" s="68" t="str">
        <f>ﾃﾞｰﾀﾃｰﾌﾞﾙ!L24</f>
        <v>やまてSC</v>
      </c>
      <c r="P7" s="108" t="str">
        <f>ﾃﾞｰﾀﾃｰﾌﾞﾙ!M24</f>
        <v>社FCジュニア</v>
      </c>
    </row>
    <row r="8" spans="1:16" ht="39.950000000000003" customHeight="1">
      <c r="A8" s="59">
        <v>2</v>
      </c>
      <c r="B8" s="169">
        <v>0.38194444444444442</v>
      </c>
      <c r="C8" s="64" t="s">
        <v>53</v>
      </c>
      <c r="D8" s="4" t="str">
        <f>ﾃﾞｰﾀﾃｰﾌﾞﾙ!F25</f>
        <v>旭FCジュニア</v>
      </c>
      <c r="E8" s="60" t="s">
        <v>140</v>
      </c>
      <c r="F8" s="62" t="s">
        <v>17</v>
      </c>
      <c r="G8" s="61" t="s">
        <v>140</v>
      </c>
      <c r="H8" s="4" t="str">
        <f>ﾃﾞｰﾀﾃｰﾌﾞﾙ!H25</f>
        <v>センアーノ神戸ムーブ</v>
      </c>
      <c r="I8" s="165" t="str">
        <f>ﾃﾞｰﾀﾃｰﾌﾞﾙ!D25</f>
        <v>センアーノ神戸ドリーム</v>
      </c>
      <c r="J8" s="64" t="s">
        <v>58</v>
      </c>
      <c r="K8" s="4" t="str">
        <f>ﾃﾞｰﾀﾃｰﾌﾞﾙ!J25</f>
        <v>社FCジュニア</v>
      </c>
      <c r="L8" s="60" t="s">
        <v>140</v>
      </c>
      <c r="M8" s="62" t="s">
        <v>17</v>
      </c>
      <c r="N8" s="61" t="s">
        <v>140</v>
      </c>
      <c r="O8" s="4" t="str">
        <f>ﾃﾞｰﾀﾃｰﾌﾞﾙ!L25</f>
        <v>明石FC　B2</v>
      </c>
      <c r="P8" s="108" t="str">
        <f>ﾃﾞｰﾀﾃｰﾌﾞﾙ!M25</f>
        <v>SVIC　FA　B</v>
      </c>
    </row>
    <row r="9" spans="1:16" ht="39.950000000000003" customHeight="1">
      <c r="A9" s="59">
        <v>3</v>
      </c>
      <c r="B9" s="170">
        <v>0.40972222222222227</v>
      </c>
      <c r="C9" s="64" t="s">
        <v>52</v>
      </c>
      <c r="D9" s="4" t="str">
        <f>ﾃﾞｰﾀﾃｰﾌﾞﾙ!F26</f>
        <v>センアーノ神戸ドリーム</v>
      </c>
      <c r="E9" s="60" t="s">
        <v>140</v>
      </c>
      <c r="F9" s="62" t="s">
        <v>17</v>
      </c>
      <c r="G9" s="61" t="s">
        <v>140</v>
      </c>
      <c r="H9" s="4" t="str">
        <f>ﾃﾞｰﾀﾃｰﾌﾞﾙ!H26</f>
        <v>パルセイロ稲美FC</v>
      </c>
      <c r="I9" s="165" t="str">
        <f>ﾃﾞｰﾀﾃｰﾌﾞﾙ!D26</f>
        <v>センアーノ神戸ムーブ</v>
      </c>
      <c r="J9" s="64" t="s">
        <v>18</v>
      </c>
      <c r="K9" s="4" t="str">
        <f>ﾃﾞｰﾀﾃｰﾌﾞﾙ!J26</f>
        <v>SVIC　FA　B</v>
      </c>
      <c r="L9" s="60" t="s">
        <v>140</v>
      </c>
      <c r="M9" s="62" t="s">
        <v>17</v>
      </c>
      <c r="N9" s="61" t="s">
        <v>140</v>
      </c>
      <c r="O9" s="4" t="str">
        <f>ﾃﾞｰﾀﾃｰﾌﾞﾙ!L26</f>
        <v>SCクリヴォ-ネ</v>
      </c>
      <c r="P9" s="108" t="str">
        <f>ﾃﾞｰﾀﾃｰﾌﾞﾙ!M26</f>
        <v>明石FC　B2</v>
      </c>
    </row>
    <row r="10" spans="1:16" ht="39.950000000000003" customHeight="1">
      <c r="A10" s="59">
        <v>4</v>
      </c>
      <c r="B10" s="169">
        <v>0.4375</v>
      </c>
      <c r="C10" s="64" t="s">
        <v>53</v>
      </c>
      <c r="D10" s="4" t="str">
        <f>ﾃﾞｰﾀﾃｰﾌﾞﾙ!F27</f>
        <v>旭FCジュニア</v>
      </c>
      <c r="E10" s="60" t="s">
        <v>140</v>
      </c>
      <c r="F10" s="62" t="s">
        <v>17</v>
      </c>
      <c r="G10" s="61" t="s">
        <v>140</v>
      </c>
      <c r="H10" s="4" t="str">
        <f>ﾃﾞｰﾀﾃｰﾌﾞﾙ!H27</f>
        <v>藤江KSC</v>
      </c>
      <c r="I10" s="165" t="str">
        <f>ﾃﾞｰﾀﾃｰﾌﾞﾙ!D27</f>
        <v>明石FC　B１</v>
      </c>
      <c r="J10" s="64" t="s">
        <v>58</v>
      </c>
      <c r="K10" s="4" t="str">
        <f>ﾃﾞｰﾀﾃｰﾌﾞﾙ!J27</f>
        <v>社FCジュニア</v>
      </c>
      <c r="L10" s="60" t="s">
        <v>140</v>
      </c>
      <c r="M10" s="62" t="s">
        <v>17</v>
      </c>
      <c r="N10" s="61" t="s">
        <v>140</v>
      </c>
      <c r="O10" s="4" t="str">
        <f>ﾃﾞｰﾀﾃｰﾌﾞﾙ!L27</f>
        <v>SVIC　FA　A</v>
      </c>
      <c r="P10" s="108" t="str">
        <f>ﾃﾞｰﾀﾃｰﾌﾞﾙ!M27</f>
        <v>やまてSC</v>
      </c>
    </row>
    <row r="11" spans="1:16" ht="39.950000000000003" customHeight="1">
      <c r="A11" s="59">
        <v>5</v>
      </c>
      <c r="B11" s="170">
        <v>0.46527777777777773</v>
      </c>
      <c r="C11" s="64" t="s">
        <v>52</v>
      </c>
      <c r="D11" s="4" t="str">
        <f>ﾃﾞｰﾀﾃｰﾌﾞﾙ!F28</f>
        <v>明石FC　B１</v>
      </c>
      <c r="E11" s="60" t="s">
        <v>140</v>
      </c>
      <c r="F11" s="62" t="s">
        <v>17</v>
      </c>
      <c r="G11" s="61" t="s">
        <v>140</v>
      </c>
      <c r="H11" s="4" t="str">
        <f>ﾃﾞｰﾀﾃｰﾌﾞﾙ!H28</f>
        <v>パルセイロ稲美FC</v>
      </c>
      <c r="I11" s="165" t="str">
        <f>ﾃﾞｰﾀﾃｰﾌﾞﾙ!D28</f>
        <v>藤江KSC</v>
      </c>
      <c r="J11" s="64" t="s">
        <v>18</v>
      </c>
      <c r="K11" s="4" t="str">
        <f>ﾃﾞｰﾀﾃｰﾌﾞﾙ!J28</f>
        <v>やまてSC</v>
      </c>
      <c r="L11" s="60" t="s">
        <v>140</v>
      </c>
      <c r="M11" s="62" t="s">
        <v>17</v>
      </c>
      <c r="N11" s="61" t="s">
        <v>140</v>
      </c>
      <c r="O11" s="4" t="str">
        <f>ﾃﾞｰﾀﾃｰﾌﾞﾙ!L28</f>
        <v>SCクリヴォ-ネ</v>
      </c>
      <c r="P11" s="108" t="str">
        <f>ﾃﾞｰﾀﾃｰﾌﾞﾙ!M28</f>
        <v>SVIC　FA　A</v>
      </c>
    </row>
    <row r="12" spans="1:16" ht="39.950000000000003" customHeight="1">
      <c r="A12" s="59">
        <v>6</v>
      </c>
      <c r="B12" s="169">
        <v>0.49305555555555558</v>
      </c>
      <c r="C12" s="64" t="s">
        <v>53</v>
      </c>
      <c r="D12" s="4" t="str">
        <f>ﾃﾞｰﾀﾃｰﾌﾞﾙ!F29</f>
        <v>センアーノ神戸ムーブ</v>
      </c>
      <c r="E12" s="60" t="s">
        <v>140</v>
      </c>
      <c r="F12" s="62" t="s">
        <v>17</v>
      </c>
      <c r="G12" s="61" t="s">
        <v>140</v>
      </c>
      <c r="H12" s="4" t="str">
        <f>ﾃﾞｰﾀﾃｰﾌﾞﾙ!H29</f>
        <v>藤江KSC</v>
      </c>
      <c r="I12" s="203" t="str">
        <f>ﾃﾞｰﾀﾃｰﾌﾞﾙ!D29</f>
        <v>パルセイロ稲美FC</v>
      </c>
      <c r="J12" s="64" t="s">
        <v>58</v>
      </c>
      <c r="K12" s="4" t="str">
        <f>ﾃﾞｰﾀﾃｰﾌﾞﾙ!J29</f>
        <v>明石FC　B2</v>
      </c>
      <c r="L12" s="60" t="s">
        <v>140</v>
      </c>
      <c r="M12" s="62" t="s">
        <v>17</v>
      </c>
      <c r="N12" s="61" t="s">
        <v>140</v>
      </c>
      <c r="O12" s="4" t="str">
        <f>ﾃﾞｰﾀﾃｰﾌﾞﾙ!L29</f>
        <v>SVIC　FA　A</v>
      </c>
      <c r="P12" s="204" t="str">
        <f>ﾃﾞｰﾀﾃｰﾌﾞﾙ!M29</f>
        <v>SCクリヴォ-ネ</v>
      </c>
    </row>
    <row r="13" spans="1:16" ht="14.1" customHeight="1">
      <c r="A13" s="309">
        <v>7</v>
      </c>
      <c r="B13" s="310">
        <v>0.52083333333333337</v>
      </c>
      <c r="C13" s="294" t="s">
        <v>60</v>
      </c>
      <c r="D13" s="200" t="s">
        <v>105</v>
      </c>
      <c r="E13" s="295" t="s">
        <v>140</v>
      </c>
      <c r="F13" s="293" t="s">
        <v>17</v>
      </c>
      <c r="G13" s="292" t="s">
        <v>140</v>
      </c>
      <c r="H13" s="200" t="s">
        <v>113</v>
      </c>
      <c r="I13" s="201" t="s">
        <v>109</v>
      </c>
      <c r="J13" s="294" t="s">
        <v>61</v>
      </c>
      <c r="K13" s="200" t="s">
        <v>117</v>
      </c>
      <c r="L13" s="295" t="s">
        <v>140</v>
      </c>
      <c r="M13" s="293" t="s">
        <v>17</v>
      </c>
      <c r="N13" s="292" t="s">
        <v>140</v>
      </c>
      <c r="O13" s="200" t="s">
        <v>121</v>
      </c>
      <c r="P13" s="202" t="s">
        <v>114</v>
      </c>
    </row>
    <row r="14" spans="1:16" ht="26.1" customHeight="1">
      <c r="A14" s="275"/>
      <c r="B14" s="281"/>
      <c r="C14" s="275"/>
      <c r="D14" s="68" t="str">
        <f>ﾃﾞｰﾀﾃｰﾌﾞﾙ!C33</f>
        <v>.</v>
      </c>
      <c r="E14" s="287"/>
      <c r="F14" s="278"/>
      <c r="G14" s="291"/>
      <c r="H14" s="68" t="str">
        <f>ﾃﾞｰﾀﾃｰﾌﾞﾙ!C36</f>
        <v>.</v>
      </c>
      <c r="I14" s="176" t="str">
        <f>ﾃﾞｰﾀﾃｰﾌﾞﾙ!C32</f>
        <v>.</v>
      </c>
      <c r="J14" s="275"/>
      <c r="K14" s="68" t="str">
        <f>ﾃﾞｰﾀﾃｰﾌﾞﾙ!C34</f>
        <v>.</v>
      </c>
      <c r="L14" s="287"/>
      <c r="M14" s="278"/>
      <c r="N14" s="291"/>
      <c r="O14" s="68" t="str">
        <f>ﾃﾞｰﾀﾃｰﾌﾞﾙ!C37</f>
        <v>.</v>
      </c>
      <c r="P14" s="171" t="str">
        <f>ﾃﾞｰﾀﾃｰﾌﾞﾙ!C35</f>
        <v>.</v>
      </c>
    </row>
    <row r="15" spans="1:16" ht="14.1" customHeight="1">
      <c r="A15" s="274">
        <v>8</v>
      </c>
      <c r="B15" s="280">
        <v>0.54861111111111105</v>
      </c>
      <c r="C15" s="279" t="s">
        <v>62</v>
      </c>
      <c r="D15" s="160" t="s">
        <v>106</v>
      </c>
      <c r="E15" s="271" t="s">
        <v>140</v>
      </c>
      <c r="F15" s="268" t="s">
        <v>17</v>
      </c>
      <c r="G15" s="265" t="s">
        <v>140</v>
      </c>
      <c r="H15" s="160" t="s">
        <v>114</v>
      </c>
      <c r="I15" s="166" t="s">
        <v>110</v>
      </c>
      <c r="J15" s="279" t="s">
        <v>62</v>
      </c>
      <c r="K15" s="160" t="s">
        <v>118</v>
      </c>
      <c r="L15" s="271" t="s">
        <v>140</v>
      </c>
      <c r="M15" s="268" t="s">
        <v>17</v>
      </c>
      <c r="N15" s="265" t="s">
        <v>140</v>
      </c>
      <c r="O15" s="160" t="s">
        <v>124</v>
      </c>
      <c r="P15" s="161" t="s">
        <v>122</v>
      </c>
    </row>
    <row r="16" spans="1:16" ht="26.1" customHeight="1">
      <c r="A16" s="275"/>
      <c r="B16" s="281"/>
      <c r="C16" s="275"/>
      <c r="D16" s="68" t="str">
        <f>ﾃﾞｰﾀﾃｰﾌﾞﾙ!C32</f>
        <v>.</v>
      </c>
      <c r="E16" s="287"/>
      <c r="F16" s="278"/>
      <c r="G16" s="291"/>
      <c r="H16" s="68" t="str">
        <f>ﾃﾞｰﾀﾃｰﾌﾞﾙ!C35</f>
        <v>.</v>
      </c>
      <c r="I16" s="176"/>
      <c r="J16" s="275"/>
      <c r="K16" s="68" t="str">
        <f>ﾃﾞｰﾀﾃｰﾌﾞﾙ!C38</f>
        <v>.</v>
      </c>
      <c r="L16" s="287"/>
      <c r="M16" s="278"/>
      <c r="N16" s="291"/>
      <c r="O16" s="68" t="str">
        <f>ﾃﾞｰﾀﾃｰﾌﾞﾙ!C41</f>
        <v>.</v>
      </c>
      <c r="P16" s="171"/>
    </row>
    <row r="17" spans="1:16" ht="14.1" customHeight="1">
      <c r="A17" s="274">
        <v>9</v>
      </c>
      <c r="B17" s="280">
        <v>0.57638888888888895</v>
      </c>
      <c r="C17" s="279" t="s">
        <v>61</v>
      </c>
      <c r="D17" s="160" t="s">
        <v>107</v>
      </c>
      <c r="E17" s="271" t="s">
        <v>140</v>
      </c>
      <c r="F17" s="268" t="s">
        <v>17</v>
      </c>
      <c r="G17" s="265" t="s">
        <v>140</v>
      </c>
      <c r="H17" s="160" t="s">
        <v>115</v>
      </c>
      <c r="I17" s="166" t="s">
        <v>111</v>
      </c>
      <c r="J17" s="279" t="s">
        <v>61</v>
      </c>
      <c r="K17" s="160" t="s">
        <v>119</v>
      </c>
      <c r="L17" s="271" t="s">
        <v>140</v>
      </c>
      <c r="M17" s="268" t="s">
        <v>17</v>
      </c>
      <c r="N17" s="265" t="s">
        <v>140</v>
      </c>
      <c r="O17" s="160" t="s">
        <v>125</v>
      </c>
      <c r="P17" s="161" t="s">
        <v>123</v>
      </c>
    </row>
    <row r="18" spans="1:16" ht="26.1" customHeight="1">
      <c r="A18" s="275"/>
      <c r="B18" s="281"/>
      <c r="C18" s="275"/>
      <c r="D18" s="177" t="str">
        <f>ﾃﾞｰﾀﾃｰﾌﾞﾙ!C39</f>
        <v>.</v>
      </c>
      <c r="E18" s="273"/>
      <c r="F18" s="269"/>
      <c r="G18" s="266"/>
      <c r="H18" s="177" t="str">
        <f>ﾃﾞｰﾀﾃｰﾌﾞﾙ!C42</f>
        <v>.</v>
      </c>
      <c r="I18" s="175" t="str">
        <f xml:space="preserve"> ﾃﾞｰﾀﾃｰﾌﾞﾙ!C38</f>
        <v>.</v>
      </c>
      <c r="J18" s="275"/>
      <c r="K18" s="177" t="str">
        <f>ﾃﾞｰﾀﾃｰﾌﾞﾙ!C40</f>
        <v>.</v>
      </c>
      <c r="L18" s="273"/>
      <c r="M18" s="269"/>
      <c r="N18" s="266"/>
      <c r="O18" s="177" t="str">
        <f>ﾃﾞｰﾀﾃｰﾌﾞﾙ!C43</f>
        <v>.</v>
      </c>
      <c r="P18" s="172" t="str">
        <f>ﾃﾞｰﾀﾃｰﾌﾞﾙ!C41</f>
        <v>.</v>
      </c>
    </row>
    <row r="19" spans="1:16" ht="14.1" customHeight="1">
      <c r="A19" s="276">
        <v>10</v>
      </c>
      <c r="B19" s="282">
        <v>0.60416666666666663</v>
      </c>
      <c r="C19" s="286" t="s">
        <v>63</v>
      </c>
      <c r="D19" s="163" t="s">
        <v>108</v>
      </c>
      <c r="E19" s="284" t="s">
        <v>140</v>
      </c>
      <c r="F19" s="268" t="s">
        <v>17</v>
      </c>
      <c r="G19" s="289" t="s">
        <v>140</v>
      </c>
      <c r="H19" s="160" t="s">
        <v>116</v>
      </c>
      <c r="I19" s="164" t="s">
        <v>112</v>
      </c>
      <c r="J19" s="279" t="s">
        <v>64</v>
      </c>
      <c r="K19" s="162" t="s">
        <v>120</v>
      </c>
      <c r="L19" s="271" t="s">
        <v>140</v>
      </c>
      <c r="M19" s="268" t="s">
        <v>17</v>
      </c>
      <c r="N19" s="265" t="s">
        <v>140</v>
      </c>
      <c r="O19" s="160" t="s">
        <v>126</v>
      </c>
      <c r="P19" s="161" t="s">
        <v>127</v>
      </c>
    </row>
    <row r="20" spans="1:16" ht="26.1" customHeight="1" thickBot="1">
      <c r="A20" s="277"/>
      <c r="B20" s="283"/>
      <c r="C20" s="277"/>
      <c r="D20" s="178"/>
      <c r="E20" s="285"/>
      <c r="F20" s="270"/>
      <c r="G20" s="290"/>
      <c r="H20" s="179"/>
      <c r="I20" s="174"/>
      <c r="J20" s="288"/>
      <c r="K20" s="180"/>
      <c r="L20" s="272"/>
      <c r="M20" s="270"/>
      <c r="N20" s="267"/>
      <c r="O20" s="179"/>
      <c r="P20" s="173"/>
    </row>
    <row r="21" spans="1:16" ht="24" customHeight="1"/>
    <row r="22" spans="1:16" ht="24" customHeight="1"/>
    <row r="23" spans="1:16" ht="24" customHeight="1"/>
    <row r="24" spans="1:16" ht="32.25" customHeight="1"/>
    <row r="25" spans="1:16" ht="32.25" customHeight="1"/>
    <row r="26" spans="1:16" ht="32.25" customHeight="1"/>
    <row r="27" spans="1:16" ht="32.25" customHeight="1"/>
    <row r="28" spans="1:16" ht="32.25" customHeight="1"/>
    <row r="29" spans="1:16" ht="32.25" customHeight="1"/>
    <row r="30" spans="1:16" ht="32.25" customHeight="1"/>
    <row r="31" spans="1:16" ht="32.25" customHeight="1"/>
    <row r="32" spans="1:16" ht="32.25" customHeight="1"/>
    <row r="33" customFormat="1"/>
    <row r="34" customFormat="1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2DF06-9266-4E26-9CCA-AC04EDB7AA35}">
  <sheetPr>
    <pageSetUpPr fitToPage="1"/>
  </sheetPr>
  <dimension ref="B1:AI64"/>
  <sheetViews>
    <sheetView topLeftCell="A16" zoomScale="80" zoomScaleNormal="80" workbookViewId="0">
      <selection activeCell="P10" sqref="P10"/>
    </sheetView>
  </sheetViews>
  <sheetFormatPr defaultColWidth="12.125" defaultRowHeight="14.25"/>
  <cols>
    <col min="1" max="1" width="3.625" style="206" customWidth="1"/>
    <col min="2" max="2" width="7.75" style="206" customWidth="1"/>
    <col min="3" max="3" width="1.625" style="206" customWidth="1"/>
    <col min="4" max="6" width="4" style="206" customWidth="1"/>
    <col min="7" max="7" width="2.875" style="206" customWidth="1"/>
    <col min="8" max="10" width="2" style="206" customWidth="1"/>
    <col min="11" max="29" width="4" style="206" customWidth="1"/>
    <col min="30" max="30" width="3.125" style="206" customWidth="1"/>
    <col min="31" max="31" width="1.625" style="206" customWidth="1"/>
    <col min="32" max="16384" width="12.125" style="206"/>
  </cols>
  <sheetData>
    <row r="1" spans="2:31" ht="28.5" customHeight="1"/>
    <row r="2" spans="2:31" ht="28.5" customHeight="1">
      <c r="B2" s="330" t="s">
        <v>187</v>
      </c>
      <c r="C2" s="330"/>
      <c r="D2" s="330"/>
      <c r="E2" s="330"/>
      <c r="H2" s="225"/>
      <c r="I2" s="225"/>
    </row>
    <row r="3" spans="2:31" ht="28.5" customHeight="1">
      <c r="B3" s="330"/>
      <c r="C3" s="330"/>
      <c r="D3" s="330"/>
      <c r="E3" s="330"/>
      <c r="H3" s="225"/>
      <c r="I3" s="225"/>
    </row>
    <row r="4" spans="2:31" ht="28.5" customHeight="1">
      <c r="B4" s="330"/>
      <c r="C4" s="330"/>
      <c r="D4" s="330"/>
      <c r="E4" s="330"/>
      <c r="G4" s="331" t="s">
        <v>186</v>
      </c>
      <c r="H4" s="331"/>
      <c r="I4" s="331"/>
      <c r="J4" s="331"/>
      <c r="M4" s="321" t="s">
        <v>174</v>
      </c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3"/>
    </row>
    <row r="5" spans="2:31" ht="28.5" customHeight="1">
      <c r="B5" s="330"/>
      <c r="C5" s="330"/>
      <c r="D5" s="330"/>
      <c r="E5" s="330"/>
      <c r="G5" s="331"/>
      <c r="H5" s="331"/>
      <c r="I5" s="331"/>
      <c r="J5" s="331"/>
      <c r="M5" s="324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6"/>
    </row>
    <row r="6" spans="2:31" ht="28.5" customHeight="1">
      <c r="B6" s="330"/>
      <c r="C6" s="330"/>
      <c r="D6" s="330"/>
      <c r="E6" s="330"/>
      <c r="G6" s="331"/>
      <c r="H6" s="331"/>
      <c r="I6" s="331"/>
      <c r="J6" s="331"/>
      <c r="M6" s="327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9"/>
    </row>
    <row r="7" spans="2:31" ht="28.5" customHeight="1">
      <c r="B7" s="330"/>
      <c r="C7" s="330"/>
      <c r="D7" s="330"/>
      <c r="E7" s="330"/>
      <c r="G7" s="331"/>
      <c r="H7" s="331"/>
      <c r="I7" s="331"/>
      <c r="J7" s="331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</row>
    <row r="8" spans="2:31" ht="28.5" customHeight="1">
      <c r="B8" s="330"/>
      <c r="C8" s="330"/>
      <c r="D8" s="330"/>
      <c r="E8" s="330"/>
      <c r="G8" s="331"/>
      <c r="H8" s="331"/>
      <c r="I8" s="331"/>
      <c r="J8" s="331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</row>
    <row r="9" spans="2:31" ht="28.5" customHeight="1">
      <c r="B9" s="330"/>
      <c r="C9" s="330"/>
      <c r="D9" s="330"/>
      <c r="E9" s="330"/>
      <c r="G9" s="332" t="s">
        <v>185</v>
      </c>
      <c r="H9" s="332"/>
      <c r="I9" s="332"/>
      <c r="J9" s="332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</row>
    <row r="10" spans="2:31" ht="28.5" customHeight="1">
      <c r="B10" s="330"/>
      <c r="C10" s="330"/>
      <c r="D10" s="330"/>
      <c r="E10" s="330"/>
      <c r="G10" s="332"/>
      <c r="H10" s="332"/>
      <c r="I10" s="332"/>
      <c r="J10" s="332"/>
    </row>
    <row r="11" spans="2:31" ht="28.5" customHeight="1">
      <c r="B11" s="330"/>
      <c r="C11" s="330"/>
      <c r="D11" s="330"/>
      <c r="E11" s="330"/>
      <c r="G11" s="332"/>
      <c r="H11" s="332"/>
      <c r="I11" s="332"/>
      <c r="J11" s="332"/>
      <c r="M11" s="320" t="s">
        <v>184</v>
      </c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</row>
    <row r="12" spans="2:31" ht="28.5" customHeight="1">
      <c r="B12" s="330"/>
      <c r="C12" s="330"/>
      <c r="D12" s="330"/>
      <c r="E12" s="330"/>
      <c r="G12" s="332"/>
      <c r="H12" s="332"/>
      <c r="I12" s="332"/>
      <c r="J12" s="332"/>
      <c r="L12" s="333" t="s">
        <v>175</v>
      </c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33" t="s">
        <v>175</v>
      </c>
    </row>
    <row r="13" spans="2:31" ht="28.5" customHeight="1">
      <c r="B13" s="330"/>
      <c r="C13" s="330"/>
      <c r="D13" s="330"/>
      <c r="E13" s="330"/>
      <c r="G13" s="332"/>
      <c r="H13" s="332"/>
      <c r="I13" s="332"/>
      <c r="J13" s="332"/>
      <c r="L13" s="333"/>
      <c r="AB13" s="333"/>
    </row>
    <row r="14" spans="2:31" ht="28.5" customHeight="1">
      <c r="B14" s="330"/>
      <c r="C14" s="330"/>
      <c r="D14" s="330"/>
      <c r="E14" s="330"/>
      <c r="G14" s="332"/>
      <c r="H14" s="332"/>
      <c r="I14" s="332"/>
      <c r="J14" s="332"/>
      <c r="L14" s="333"/>
      <c r="AB14" s="333"/>
    </row>
    <row r="15" spans="2:31" ht="28.5" customHeight="1">
      <c r="G15" s="332"/>
      <c r="H15" s="332"/>
      <c r="I15" s="332"/>
      <c r="J15" s="332"/>
      <c r="L15" s="333"/>
      <c r="M15" s="337" t="s">
        <v>183</v>
      </c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9"/>
      <c r="AB15" s="333"/>
      <c r="AC15" s="346" t="s">
        <v>182</v>
      </c>
      <c r="AD15" s="347"/>
      <c r="AE15" s="348"/>
    </row>
    <row r="16" spans="2:31" ht="28.5" customHeight="1">
      <c r="G16" s="332"/>
      <c r="H16" s="332"/>
      <c r="I16" s="332"/>
      <c r="J16" s="332"/>
      <c r="L16" s="333"/>
      <c r="M16" s="340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2"/>
      <c r="AB16" s="333"/>
      <c r="AC16" s="349"/>
      <c r="AD16" s="350"/>
      <c r="AE16" s="351"/>
    </row>
    <row r="17" spans="2:31" ht="28.5" customHeight="1">
      <c r="G17" s="332"/>
      <c r="H17" s="332"/>
      <c r="I17" s="332"/>
      <c r="J17" s="332"/>
      <c r="L17" s="333"/>
      <c r="M17" s="340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2"/>
      <c r="AB17" s="333"/>
      <c r="AC17" s="349"/>
      <c r="AD17" s="350"/>
      <c r="AE17" s="351"/>
    </row>
    <row r="18" spans="2:31" ht="28.5" customHeight="1">
      <c r="G18" s="332"/>
      <c r="H18" s="332"/>
      <c r="I18" s="332"/>
      <c r="J18" s="332"/>
      <c r="L18" s="333"/>
      <c r="M18" s="340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2"/>
      <c r="AB18" s="333"/>
      <c r="AC18" s="349"/>
      <c r="AD18" s="350"/>
      <c r="AE18" s="351"/>
    </row>
    <row r="19" spans="2:31" ht="28.5" customHeight="1">
      <c r="L19" s="333"/>
      <c r="M19" s="340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2"/>
      <c r="AB19" s="333"/>
      <c r="AC19" s="349"/>
      <c r="AD19" s="350"/>
      <c r="AE19" s="351"/>
    </row>
    <row r="20" spans="2:31" ht="28.5" customHeight="1">
      <c r="D20" s="346" t="s">
        <v>181</v>
      </c>
      <c r="E20" s="348"/>
      <c r="F20" s="217"/>
      <c r="G20" s="217"/>
      <c r="L20" s="333"/>
      <c r="M20" s="340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2"/>
      <c r="AB20" s="333"/>
      <c r="AC20" s="349"/>
      <c r="AD20" s="350"/>
      <c r="AE20" s="351"/>
    </row>
    <row r="21" spans="2:31" ht="28.5" customHeight="1">
      <c r="D21" s="349"/>
      <c r="E21" s="351"/>
      <c r="F21" s="217"/>
      <c r="G21" s="217"/>
      <c r="L21" s="333"/>
      <c r="M21" s="340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2"/>
      <c r="AB21" s="333"/>
      <c r="AC21" s="349"/>
      <c r="AD21" s="350"/>
      <c r="AE21" s="351"/>
    </row>
    <row r="22" spans="2:31" ht="28.5" customHeight="1">
      <c r="D22" s="349"/>
      <c r="E22" s="351"/>
      <c r="F22" s="217"/>
      <c r="G22" s="346" t="s">
        <v>180</v>
      </c>
      <c r="H22" s="347"/>
      <c r="I22" s="347"/>
      <c r="J22" s="348"/>
      <c r="L22" s="333"/>
      <c r="M22" s="340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2"/>
      <c r="AB22" s="333"/>
      <c r="AC22" s="349"/>
      <c r="AD22" s="350"/>
      <c r="AE22" s="351"/>
    </row>
    <row r="23" spans="2:31" ht="28.5" customHeight="1">
      <c r="D23" s="349"/>
      <c r="E23" s="351"/>
      <c r="F23" s="217"/>
      <c r="G23" s="349"/>
      <c r="H23" s="350"/>
      <c r="I23" s="350"/>
      <c r="J23" s="351"/>
      <c r="L23" s="333"/>
      <c r="M23" s="343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5"/>
      <c r="AB23" s="333"/>
      <c r="AC23" s="349"/>
      <c r="AD23" s="350"/>
      <c r="AE23" s="351"/>
    </row>
    <row r="24" spans="2:31" ht="28.5" customHeight="1">
      <c r="D24" s="349"/>
      <c r="E24" s="351"/>
      <c r="F24" s="217"/>
      <c r="G24" s="352"/>
      <c r="H24" s="353"/>
      <c r="I24" s="353"/>
      <c r="J24" s="354"/>
      <c r="L24" s="333"/>
      <c r="AB24" s="333"/>
      <c r="AC24" s="349"/>
      <c r="AD24" s="350"/>
      <c r="AE24" s="351"/>
    </row>
    <row r="25" spans="2:31" ht="28.5" customHeight="1">
      <c r="D25" s="349"/>
      <c r="E25" s="351"/>
      <c r="F25" s="217"/>
      <c r="L25" s="333"/>
      <c r="AB25" s="333"/>
      <c r="AC25" s="349"/>
      <c r="AD25" s="350"/>
      <c r="AE25" s="351"/>
    </row>
    <row r="26" spans="2:31" ht="28.5" customHeight="1">
      <c r="D26" s="349"/>
      <c r="E26" s="351"/>
      <c r="F26" s="217"/>
      <c r="G26" s="355" t="s">
        <v>179</v>
      </c>
      <c r="H26" s="356"/>
      <c r="I26" s="356"/>
      <c r="J26" s="357"/>
      <c r="L26" s="333"/>
      <c r="M26" s="337" t="s">
        <v>178</v>
      </c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9"/>
      <c r="AB26" s="333"/>
      <c r="AC26" s="349"/>
      <c r="AD26" s="350"/>
      <c r="AE26" s="351"/>
    </row>
    <row r="27" spans="2:31" ht="28.5" customHeight="1">
      <c r="D27" s="349"/>
      <c r="E27" s="351"/>
      <c r="F27" s="217"/>
      <c r="G27" s="358"/>
      <c r="H27" s="359"/>
      <c r="I27" s="359"/>
      <c r="J27" s="360"/>
      <c r="L27" s="333"/>
      <c r="M27" s="340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2"/>
      <c r="AB27" s="333"/>
      <c r="AC27" s="349"/>
      <c r="AD27" s="350"/>
      <c r="AE27" s="351"/>
    </row>
    <row r="28" spans="2:31" ht="28.5" customHeight="1">
      <c r="D28" s="349"/>
      <c r="E28" s="351"/>
      <c r="F28" s="217"/>
      <c r="G28" s="358"/>
      <c r="H28" s="359"/>
      <c r="I28" s="359"/>
      <c r="J28" s="360"/>
      <c r="L28" s="333"/>
      <c r="M28" s="340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2"/>
      <c r="AB28" s="333"/>
      <c r="AC28" s="352"/>
      <c r="AD28" s="353"/>
      <c r="AE28" s="354"/>
    </row>
    <row r="29" spans="2:31" ht="28.5" customHeight="1">
      <c r="D29" s="349"/>
      <c r="E29" s="351"/>
      <c r="F29" s="217"/>
      <c r="G29" s="358"/>
      <c r="H29" s="359"/>
      <c r="I29" s="359"/>
      <c r="J29" s="360"/>
      <c r="L29" s="333"/>
      <c r="M29" s="340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2"/>
      <c r="AB29" s="333"/>
    </row>
    <row r="30" spans="2:31" ht="28.5" customHeight="1">
      <c r="B30" s="334" t="s">
        <v>177</v>
      </c>
      <c r="D30" s="349"/>
      <c r="E30" s="351"/>
      <c r="F30" s="217"/>
      <c r="G30" s="358"/>
      <c r="H30" s="359"/>
      <c r="I30" s="359"/>
      <c r="J30" s="360"/>
      <c r="K30" s="224"/>
      <c r="L30" s="333"/>
      <c r="M30" s="340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2"/>
      <c r="AB30" s="333"/>
    </row>
    <row r="31" spans="2:31" ht="28.5" customHeight="1">
      <c r="B31" s="335"/>
      <c r="D31" s="349"/>
      <c r="E31" s="351"/>
      <c r="F31" s="217"/>
      <c r="G31" s="358"/>
      <c r="H31" s="359"/>
      <c r="I31" s="359"/>
      <c r="J31" s="360"/>
      <c r="K31" s="223"/>
      <c r="L31" s="333"/>
      <c r="M31" s="340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2"/>
      <c r="AB31" s="333"/>
    </row>
    <row r="32" spans="2:31" ht="28.5" customHeight="1">
      <c r="B32" s="336"/>
      <c r="D32" s="352"/>
      <c r="E32" s="354"/>
      <c r="F32" s="217"/>
      <c r="G32" s="358"/>
      <c r="H32" s="359"/>
      <c r="I32" s="359"/>
      <c r="J32" s="360"/>
      <c r="K32" s="223"/>
      <c r="L32" s="333"/>
      <c r="M32" s="340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2"/>
      <c r="AB32" s="333"/>
    </row>
    <row r="33" spans="2:35" ht="28.5" customHeight="1">
      <c r="G33" s="358"/>
      <c r="H33" s="359"/>
      <c r="I33" s="359"/>
      <c r="J33" s="360"/>
      <c r="K33" s="223"/>
      <c r="L33" s="333"/>
      <c r="M33" s="340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2"/>
      <c r="AB33" s="333"/>
    </row>
    <row r="34" spans="2:35" ht="28.5" customHeight="1">
      <c r="B34" s="311" t="s">
        <v>176</v>
      </c>
      <c r="C34" s="312"/>
      <c r="D34" s="312"/>
      <c r="E34" s="313"/>
      <c r="G34" s="358"/>
      <c r="H34" s="359"/>
      <c r="I34" s="359"/>
      <c r="J34" s="360"/>
      <c r="K34" s="222"/>
      <c r="L34" s="333"/>
      <c r="M34" s="343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5"/>
      <c r="AB34" s="333"/>
    </row>
    <row r="35" spans="2:35" ht="28.5" customHeight="1">
      <c r="B35" s="314"/>
      <c r="C35" s="315"/>
      <c r="D35" s="315"/>
      <c r="E35" s="316"/>
      <c r="G35" s="358"/>
      <c r="H35" s="359"/>
      <c r="I35" s="359"/>
      <c r="J35" s="360"/>
      <c r="K35" s="221"/>
      <c r="L35" s="333"/>
      <c r="AB35" s="333"/>
    </row>
    <row r="36" spans="2:35" ht="28.5" customHeight="1">
      <c r="B36" s="314"/>
      <c r="C36" s="315"/>
      <c r="D36" s="315"/>
      <c r="E36" s="316"/>
      <c r="G36" s="358"/>
      <c r="H36" s="359"/>
      <c r="I36" s="359"/>
      <c r="J36" s="360"/>
      <c r="L36" s="333"/>
      <c r="AB36" s="333"/>
    </row>
    <row r="37" spans="2:35" ht="28.5" customHeight="1">
      <c r="B37" s="314"/>
      <c r="C37" s="315"/>
      <c r="D37" s="315"/>
      <c r="E37" s="316"/>
      <c r="G37" s="358"/>
      <c r="H37" s="359"/>
      <c r="I37" s="359"/>
      <c r="J37" s="360"/>
      <c r="K37" s="207"/>
      <c r="L37" s="333"/>
      <c r="M37" s="320" t="s">
        <v>175</v>
      </c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33"/>
    </row>
    <row r="38" spans="2:35" ht="28.5" customHeight="1">
      <c r="B38" s="314"/>
      <c r="C38" s="315"/>
      <c r="D38" s="315"/>
      <c r="E38" s="316"/>
      <c r="G38" s="358"/>
      <c r="H38" s="359"/>
      <c r="I38" s="359"/>
      <c r="J38" s="360"/>
      <c r="K38" s="208"/>
      <c r="L38" s="208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</row>
    <row r="39" spans="2:35" ht="28.5" customHeight="1">
      <c r="B39" s="314"/>
      <c r="C39" s="315"/>
      <c r="D39" s="315"/>
      <c r="E39" s="316"/>
      <c r="G39" s="358"/>
      <c r="H39" s="359"/>
      <c r="I39" s="359"/>
      <c r="J39" s="360"/>
      <c r="K39" s="207"/>
      <c r="L39" s="208"/>
      <c r="AC39" s="220"/>
      <c r="AD39" s="220"/>
    </row>
    <row r="40" spans="2:35" ht="28.5" customHeight="1">
      <c r="B40" s="314"/>
      <c r="C40" s="315"/>
      <c r="D40" s="315"/>
      <c r="E40" s="316"/>
      <c r="G40" s="358"/>
      <c r="H40" s="359"/>
      <c r="I40" s="359"/>
      <c r="J40" s="360"/>
      <c r="AB40" s="207"/>
      <c r="AC40" s="220"/>
      <c r="AD40" s="220"/>
    </row>
    <row r="41" spans="2:35" ht="28.5" customHeight="1">
      <c r="B41" s="317"/>
      <c r="C41" s="318"/>
      <c r="D41" s="318"/>
      <c r="E41" s="319"/>
      <c r="G41" s="361"/>
      <c r="H41" s="362"/>
      <c r="I41" s="362"/>
      <c r="J41" s="363"/>
      <c r="M41" s="321" t="s">
        <v>174</v>
      </c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3"/>
      <c r="AC41" s="220"/>
      <c r="AD41" s="220"/>
    </row>
    <row r="42" spans="2:35" ht="28.5" customHeight="1">
      <c r="G42" s="209"/>
      <c r="H42" s="208"/>
      <c r="I42" s="208"/>
      <c r="J42" s="208"/>
      <c r="M42" s="324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6"/>
      <c r="AB42" s="207"/>
      <c r="AC42" s="220"/>
      <c r="AD42" s="220"/>
    </row>
    <row r="43" spans="2:35" ht="28.5" customHeight="1">
      <c r="G43" s="209"/>
      <c r="H43" s="207"/>
      <c r="I43" s="208"/>
      <c r="J43" s="208"/>
      <c r="M43" s="327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9"/>
      <c r="AC43" s="220"/>
      <c r="AD43" s="220"/>
    </row>
    <row r="44" spans="2:35" ht="28.5" customHeight="1">
      <c r="G44" s="209"/>
      <c r="H44" s="208"/>
      <c r="I44" s="208"/>
      <c r="J44" s="208"/>
      <c r="AB44" s="207"/>
      <c r="AC44" s="220"/>
      <c r="AD44" s="220"/>
    </row>
    <row r="45" spans="2:35">
      <c r="G45" s="209"/>
      <c r="H45" s="207"/>
      <c r="I45" s="208"/>
      <c r="J45" s="208"/>
      <c r="AC45" s="219"/>
      <c r="AD45" s="218"/>
    </row>
    <row r="46" spans="2:35">
      <c r="G46" s="209"/>
      <c r="H46" s="208"/>
      <c r="I46" s="208"/>
      <c r="J46" s="208"/>
      <c r="AB46" s="207"/>
      <c r="AC46" s="218"/>
      <c r="AD46" s="218"/>
    </row>
    <row r="47" spans="2:35">
      <c r="G47" s="209"/>
      <c r="H47" s="207"/>
      <c r="I47" s="208"/>
      <c r="J47" s="208"/>
      <c r="AC47" s="218"/>
      <c r="AD47" s="218"/>
      <c r="AI47" s="208"/>
    </row>
    <row r="48" spans="2:35">
      <c r="G48" s="209"/>
      <c r="H48" s="208"/>
      <c r="I48" s="208"/>
      <c r="J48" s="208"/>
      <c r="AB48" s="207"/>
      <c r="AC48" s="215"/>
      <c r="AD48" s="215"/>
    </row>
    <row r="49" spans="3:30">
      <c r="G49" s="209"/>
      <c r="H49" s="207"/>
      <c r="I49" s="208"/>
      <c r="J49" s="208"/>
      <c r="AC49" s="215"/>
      <c r="AD49" s="215"/>
    </row>
    <row r="50" spans="3:30" ht="20.100000000000001" customHeight="1">
      <c r="G50" s="217"/>
      <c r="H50" s="217"/>
      <c r="I50" s="217"/>
      <c r="J50" s="217"/>
      <c r="AB50" s="207"/>
      <c r="AC50" s="215"/>
      <c r="AD50" s="215"/>
    </row>
    <row r="51" spans="3:30">
      <c r="C51" s="212"/>
      <c r="D51" s="212"/>
      <c r="G51" s="217"/>
      <c r="H51" s="217"/>
      <c r="I51" s="217"/>
      <c r="J51" s="217"/>
      <c r="AC51" s="215"/>
      <c r="AD51" s="215"/>
    </row>
    <row r="52" spans="3:30">
      <c r="C52" s="212"/>
      <c r="D52" s="212"/>
      <c r="G52" s="217"/>
      <c r="H52" s="217"/>
      <c r="I52" s="217"/>
      <c r="J52" s="217"/>
      <c r="AB52" s="207"/>
      <c r="AC52" s="215"/>
      <c r="AD52" s="215"/>
    </row>
    <row r="53" spans="3:30" ht="20.100000000000001" customHeight="1">
      <c r="C53" s="212"/>
      <c r="D53" s="212"/>
      <c r="G53" s="217"/>
      <c r="H53" s="217"/>
      <c r="I53" s="217"/>
      <c r="J53" s="217"/>
      <c r="AC53" s="215"/>
      <c r="AD53" s="215"/>
    </row>
    <row r="54" spans="3:30">
      <c r="C54" s="212"/>
      <c r="D54" s="212"/>
      <c r="F54" s="216"/>
      <c r="G54" s="209"/>
      <c r="H54" s="207"/>
      <c r="I54" s="208"/>
      <c r="J54" s="208"/>
      <c r="AB54" s="207"/>
      <c r="AC54" s="215"/>
      <c r="AD54" s="215"/>
    </row>
    <row r="55" spans="3:30" ht="20.100000000000001" customHeight="1">
      <c r="C55" s="212"/>
      <c r="D55" s="212"/>
      <c r="E55" s="210"/>
      <c r="F55" s="211"/>
      <c r="G55" s="209"/>
      <c r="H55" s="208"/>
      <c r="I55" s="208"/>
      <c r="J55" s="208"/>
      <c r="AC55" s="215"/>
      <c r="AD55" s="215"/>
    </row>
    <row r="56" spans="3:30">
      <c r="C56" s="212"/>
      <c r="D56" s="212"/>
      <c r="E56" s="210"/>
      <c r="F56" s="211"/>
      <c r="G56" s="209"/>
      <c r="H56" s="207"/>
      <c r="I56" s="208"/>
      <c r="J56" s="208"/>
      <c r="AB56" s="207"/>
      <c r="AC56" s="214"/>
      <c r="AD56" s="213"/>
    </row>
    <row r="57" spans="3:30">
      <c r="C57" s="212"/>
      <c r="D57" s="212"/>
      <c r="E57" s="210"/>
      <c r="F57" s="211"/>
      <c r="G57" s="209"/>
      <c r="H57" s="208"/>
      <c r="I57" s="208"/>
      <c r="J57" s="208"/>
      <c r="AC57" s="213"/>
      <c r="AD57" s="213"/>
    </row>
    <row r="58" spans="3:30">
      <c r="C58" s="212"/>
      <c r="D58" s="212"/>
      <c r="E58" s="210"/>
      <c r="F58" s="211"/>
      <c r="G58" s="209"/>
      <c r="H58" s="207"/>
      <c r="I58" s="208"/>
      <c r="J58" s="208"/>
      <c r="AB58" s="207"/>
      <c r="AC58" s="213"/>
      <c r="AD58" s="213"/>
    </row>
    <row r="59" spans="3:30">
      <c r="C59" s="212"/>
      <c r="D59" s="212"/>
      <c r="E59" s="210"/>
      <c r="F59" s="211"/>
      <c r="G59" s="209"/>
      <c r="H59" s="208"/>
      <c r="I59" s="208"/>
      <c r="J59" s="208"/>
    </row>
    <row r="60" spans="3:30">
      <c r="E60" s="210"/>
      <c r="F60" s="211"/>
      <c r="G60" s="209"/>
      <c r="H60" s="207"/>
      <c r="I60" s="208"/>
      <c r="J60" s="208"/>
      <c r="AB60" s="207"/>
    </row>
    <row r="61" spans="3:30">
      <c r="E61" s="210"/>
      <c r="G61" s="209"/>
      <c r="H61" s="208"/>
      <c r="I61" s="208"/>
      <c r="J61" s="208"/>
    </row>
    <row r="62" spans="3:30">
      <c r="G62" s="209"/>
      <c r="H62" s="207"/>
      <c r="I62" s="208"/>
      <c r="J62" s="208"/>
      <c r="AB62" s="207"/>
    </row>
    <row r="63" spans="3:30">
      <c r="G63" s="209"/>
      <c r="H63" s="208"/>
      <c r="I63" s="208"/>
      <c r="J63" s="208"/>
    </row>
    <row r="64" spans="3:30">
      <c r="G64" s="209"/>
      <c r="H64" s="207"/>
      <c r="I64" s="208"/>
      <c r="J64" s="208"/>
      <c r="AB64" s="207"/>
    </row>
  </sheetData>
  <mergeCells count="17">
    <mergeCell ref="AB12:AB37"/>
    <mergeCell ref="M15:AA23"/>
    <mergeCell ref="AC15:AE28"/>
    <mergeCell ref="D20:E32"/>
    <mergeCell ref="G22:J24"/>
    <mergeCell ref="G26:J41"/>
    <mergeCell ref="M26:AA34"/>
    <mergeCell ref="B34:E41"/>
    <mergeCell ref="M37:AA38"/>
    <mergeCell ref="M41:AA43"/>
    <mergeCell ref="B2:E14"/>
    <mergeCell ref="G4:J8"/>
    <mergeCell ref="M4:AA6"/>
    <mergeCell ref="G9:J18"/>
    <mergeCell ref="M11:AA12"/>
    <mergeCell ref="L12:L37"/>
    <mergeCell ref="B30:B32"/>
  </mergeCells>
  <phoneticPr fontId="3"/>
  <pageMargins left="0.25" right="0.25" top="0.75" bottom="0.75" header="0.3" footer="0.3"/>
  <pageSetup paperSize="9" scale="61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13" sqref="D13"/>
    </sheetView>
  </sheetViews>
  <sheetFormatPr defaultRowHeight="13.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>
      <c r="B1" t="s">
        <v>85</v>
      </c>
      <c r="C1" s="99" t="s">
        <v>146</v>
      </c>
    </row>
    <row r="2" spans="1:14">
      <c r="B2" t="s">
        <v>86</v>
      </c>
      <c r="C2" s="100">
        <v>44905</v>
      </c>
    </row>
    <row r="3" spans="1:14">
      <c r="B3" t="s">
        <v>87</v>
      </c>
      <c r="C3" s="99" t="s">
        <v>152</v>
      </c>
      <c r="H3" s="196"/>
    </row>
    <row r="4" spans="1:14">
      <c r="B4" t="s">
        <v>88</v>
      </c>
      <c r="C4" t="s">
        <v>153</v>
      </c>
    </row>
    <row r="5" spans="1:14">
      <c r="B5" t="s">
        <v>90</v>
      </c>
      <c r="C5" s="104" t="s">
        <v>91</v>
      </c>
    </row>
    <row r="6" spans="1:14">
      <c r="I6" s="99" t="s">
        <v>89</v>
      </c>
    </row>
    <row r="7" spans="1:14">
      <c r="A7" s="183"/>
      <c r="C7" t="s">
        <v>67</v>
      </c>
      <c r="F7" t="s">
        <v>59</v>
      </c>
      <c r="I7" s="185"/>
      <c r="J7" s="186"/>
    </row>
    <row r="8" spans="1:14">
      <c r="A8" s="184" t="s">
        <v>135</v>
      </c>
      <c r="B8" s="187">
        <v>1</v>
      </c>
      <c r="C8" s="194" t="s">
        <v>150</v>
      </c>
      <c r="D8" s="97" t="s">
        <v>149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1" t="s">
        <v>149</v>
      </c>
      <c r="J8" s="205" t="s">
        <v>154</v>
      </c>
      <c r="M8">
        <f>COUNTIF($D$24:$D$31,C8)</f>
        <v>1</v>
      </c>
      <c r="N8">
        <f>COUNTIF($M$24:$M$31,C8)</f>
        <v>0</v>
      </c>
    </row>
    <row r="9" spans="1:14">
      <c r="A9" s="184" t="s">
        <v>135</v>
      </c>
      <c r="B9" s="187">
        <v>2</v>
      </c>
      <c r="C9" s="194" t="s">
        <v>164</v>
      </c>
      <c r="D9" s="97" t="s">
        <v>169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2" t="s">
        <v>149</v>
      </c>
      <c r="J9" s="205" t="s">
        <v>155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>
      <c r="A10" s="184"/>
      <c r="B10" s="187">
        <v>3</v>
      </c>
      <c r="C10" s="194" t="s">
        <v>168</v>
      </c>
      <c r="D10" s="97" t="s">
        <v>170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2" t="s">
        <v>149</v>
      </c>
      <c r="J10" s="205" t="s">
        <v>147</v>
      </c>
      <c r="M10">
        <f t="shared" si="2"/>
        <v>1</v>
      </c>
      <c r="N10">
        <f t="shared" si="3"/>
        <v>0</v>
      </c>
    </row>
    <row r="11" spans="1:14">
      <c r="A11" s="184" t="s">
        <v>135</v>
      </c>
      <c r="B11" s="187">
        <v>4</v>
      </c>
      <c r="C11" s="194" t="s">
        <v>163</v>
      </c>
      <c r="D11" s="97" t="s">
        <v>149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2" t="s">
        <v>149</v>
      </c>
      <c r="J11" s="205" t="s">
        <v>148</v>
      </c>
      <c r="M11">
        <f t="shared" si="2"/>
        <v>0</v>
      </c>
      <c r="N11">
        <f t="shared" si="3"/>
        <v>1</v>
      </c>
    </row>
    <row r="12" spans="1:14">
      <c r="A12" s="184" t="s">
        <v>135</v>
      </c>
      <c r="B12" s="187">
        <v>5</v>
      </c>
      <c r="C12" s="194" t="s">
        <v>167</v>
      </c>
      <c r="D12" s="97" t="s">
        <v>169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2" t="s">
        <v>170</v>
      </c>
      <c r="J12" s="205" t="s">
        <v>156</v>
      </c>
      <c r="M12">
        <f t="shared" si="2"/>
        <v>0</v>
      </c>
      <c r="N12">
        <f t="shared" si="3"/>
        <v>1</v>
      </c>
    </row>
    <row r="13" spans="1:14">
      <c r="A13" s="184"/>
      <c r="B13" s="187">
        <v>6</v>
      </c>
      <c r="C13" s="194" t="s">
        <v>191</v>
      </c>
      <c r="D13" s="97" t="s">
        <v>170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2" t="s">
        <v>169</v>
      </c>
      <c r="J13" s="205" t="s">
        <v>157</v>
      </c>
      <c r="M13">
        <f t="shared" si="2"/>
        <v>0</v>
      </c>
      <c r="N13">
        <f t="shared" si="3"/>
        <v>1</v>
      </c>
    </row>
    <row r="14" spans="1:14">
      <c r="A14" s="184" t="s">
        <v>136</v>
      </c>
      <c r="B14" s="187">
        <v>7</v>
      </c>
      <c r="C14" s="194" t="s">
        <v>190</v>
      </c>
      <c r="D14" s="97" t="s">
        <v>142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2" t="s">
        <v>169</v>
      </c>
      <c r="J14" s="205" t="s">
        <v>158</v>
      </c>
      <c r="M14">
        <f t="shared" si="2"/>
        <v>1</v>
      </c>
      <c r="N14">
        <f t="shared" si="3"/>
        <v>0</v>
      </c>
    </row>
    <row r="15" spans="1:14">
      <c r="A15" s="184"/>
      <c r="B15" s="187">
        <v>8</v>
      </c>
      <c r="C15" s="194" t="s">
        <v>147</v>
      </c>
      <c r="D15" s="97" t="s">
        <v>149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2" t="s">
        <v>137</v>
      </c>
      <c r="J15" s="205" t="s">
        <v>159</v>
      </c>
      <c r="M15">
        <f t="shared" si="2"/>
        <v>1</v>
      </c>
      <c r="N15">
        <f t="shared" si="3"/>
        <v>0</v>
      </c>
    </row>
    <row r="16" spans="1:14">
      <c r="A16" s="184"/>
      <c r="B16" s="187">
        <v>9</v>
      </c>
      <c r="C16" s="194" t="s">
        <v>166</v>
      </c>
      <c r="D16" s="97" t="s">
        <v>169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2" t="s">
        <v>169</v>
      </c>
      <c r="J16" s="205" t="s">
        <v>160</v>
      </c>
      <c r="M16">
        <f t="shared" si="2"/>
        <v>1</v>
      </c>
      <c r="N16">
        <f t="shared" si="3"/>
        <v>0</v>
      </c>
    </row>
    <row r="17" spans="1:14">
      <c r="A17" s="184" t="s">
        <v>136</v>
      </c>
      <c r="B17" s="31">
        <v>10</v>
      </c>
      <c r="C17" s="194" t="s">
        <v>165</v>
      </c>
      <c r="D17" s="97" t="s">
        <v>142</v>
      </c>
      <c r="E17" s="135" t="s">
        <v>58</v>
      </c>
      <c r="F17" s="136">
        <f t="shared" si="0"/>
        <v>2</v>
      </c>
      <c r="G17" s="31">
        <f t="shared" si="1"/>
        <v>1</v>
      </c>
      <c r="H17" s="31"/>
      <c r="I17" s="182" t="s">
        <v>169</v>
      </c>
      <c r="J17" s="205" t="s">
        <v>161</v>
      </c>
      <c r="M17">
        <f t="shared" si="2"/>
        <v>0</v>
      </c>
      <c r="N17">
        <f t="shared" si="3"/>
        <v>1</v>
      </c>
    </row>
    <row r="18" spans="1:14">
      <c r="A18" s="184"/>
      <c r="B18" s="31">
        <v>11</v>
      </c>
      <c r="C18" s="194" t="s">
        <v>171</v>
      </c>
      <c r="D18" s="97" t="s">
        <v>169</v>
      </c>
      <c r="E18" s="135" t="s">
        <v>58</v>
      </c>
      <c r="F18" s="136">
        <f t="shared" si="0"/>
        <v>2</v>
      </c>
      <c r="G18" s="31">
        <f t="shared" si="1"/>
        <v>1</v>
      </c>
      <c r="H18" s="31"/>
      <c r="I18" s="182" t="s">
        <v>137</v>
      </c>
      <c r="J18" s="205" t="s">
        <v>190</v>
      </c>
      <c r="M18">
        <f t="shared" si="2"/>
        <v>0</v>
      </c>
      <c r="N18">
        <f t="shared" si="3"/>
        <v>1</v>
      </c>
    </row>
    <row r="19" spans="1:14">
      <c r="A19" s="184"/>
      <c r="B19" s="31">
        <v>12</v>
      </c>
      <c r="C19" s="194" t="s">
        <v>162</v>
      </c>
      <c r="D19" s="97" t="s">
        <v>149</v>
      </c>
      <c r="E19" s="135" t="s">
        <v>58</v>
      </c>
      <c r="F19" s="136">
        <f t="shared" si="0"/>
        <v>2</v>
      </c>
      <c r="G19" s="31">
        <f t="shared" si="1"/>
        <v>1</v>
      </c>
      <c r="H19" s="31"/>
      <c r="I19" s="182" t="s">
        <v>170</v>
      </c>
      <c r="J19" s="205" t="s">
        <v>191</v>
      </c>
      <c r="M19">
        <f t="shared" si="2"/>
        <v>0</v>
      </c>
      <c r="N19">
        <f>COUNTIF($M$24:$M$31,C19)</f>
        <v>1</v>
      </c>
    </row>
    <row r="20" spans="1:14">
      <c r="A20" s="183"/>
    </row>
    <row r="23" spans="1:14">
      <c r="D23" t="s">
        <v>94</v>
      </c>
      <c r="F23" t="s">
        <v>95</v>
      </c>
      <c r="J23" t="s">
        <v>96</v>
      </c>
      <c r="M23" t="s">
        <v>94</v>
      </c>
    </row>
    <row r="24" spans="1:14">
      <c r="D24" t="str">
        <f>C14</f>
        <v>旭FCジュニア</v>
      </c>
      <c r="E24" s="58" t="s">
        <v>6</v>
      </c>
      <c r="F24" t="str">
        <f>C8</f>
        <v>センアーノ神戸ドリーム</v>
      </c>
      <c r="H24" t="str">
        <f>C9</f>
        <v>明石FC　B１</v>
      </c>
      <c r="I24" s="58" t="s">
        <v>12</v>
      </c>
      <c r="J24" t="str">
        <f>C11</f>
        <v>SVIC　FA　B</v>
      </c>
      <c r="L24" t="str">
        <f>C12</f>
        <v>やまてSC</v>
      </c>
      <c r="M24" t="str">
        <f>C17</f>
        <v>社FCジュニア</v>
      </c>
    </row>
    <row r="25" spans="1:14">
      <c r="D25" t="str">
        <f>C8</f>
        <v>センアーノ神戸ドリーム</v>
      </c>
      <c r="E25" s="58" t="s">
        <v>5</v>
      </c>
      <c r="F25" t="str">
        <f>C14</f>
        <v>旭FCジュニア</v>
      </c>
      <c r="H25" t="str">
        <f>C15</f>
        <v>センアーノ神戸ムーブ</v>
      </c>
      <c r="I25" s="58" t="s">
        <v>58</v>
      </c>
      <c r="J25" t="str">
        <f>C17</f>
        <v>社FCジュニア</v>
      </c>
      <c r="L25" t="str">
        <f>C18</f>
        <v>明石FC　B2</v>
      </c>
      <c r="M25" t="str">
        <f>C11</f>
        <v>SVIC　FA　B</v>
      </c>
    </row>
    <row r="26" spans="1:14">
      <c r="D26" t="str">
        <f>C15</f>
        <v>センアーノ神戸ムーブ</v>
      </c>
      <c r="E26" s="58" t="s">
        <v>6</v>
      </c>
      <c r="F26" t="str">
        <f>C8</f>
        <v>センアーノ神戸ドリーム</v>
      </c>
      <c r="H26" t="str">
        <f>C10</f>
        <v>パルセイロ稲美FC</v>
      </c>
      <c r="I26" s="58" t="s">
        <v>12</v>
      </c>
      <c r="J26" t="str">
        <f>C11</f>
        <v>SVIC　FA　B</v>
      </c>
      <c r="L26" t="str">
        <f>C13</f>
        <v>SCクリヴォ-ネ</v>
      </c>
      <c r="M26" t="str">
        <f>C18</f>
        <v>明石FC　B2</v>
      </c>
    </row>
    <row r="27" spans="1:14">
      <c r="D27" t="str">
        <f>C9</f>
        <v>明石FC　B１</v>
      </c>
      <c r="E27" s="58" t="s">
        <v>5</v>
      </c>
      <c r="F27" t="str">
        <f>C14</f>
        <v>旭FCジュニア</v>
      </c>
      <c r="H27" t="str">
        <f>C16</f>
        <v>藤江KSC</v>
      </c>
      <c r="I27" s="58" t="s">
        <v>58</v>
      </c>
      <c r="J27" t="str">
        <f>C17</f>
        <v>社FCジュニア</v>
      </c>
      <c r="L27" t="str">
        <f>C19</f>
        <v>SVIC　FA　A</v>
      </c>
      <c r="M27" t="str">
        <f>C12</f>
        <v>やまてSC</v>
      </c>
    </row>
    <row r="28" spans="1:14">
      <c r="B28" s="155" t="s">
        <v>132</v>
      </c>
      <c r="C28" s="155" t="s">
        <v>138</v>
      </c>
      <c r="D28" t="str">
        <f>C16</f>
        <v>藤江KSC</v>
      </c>
      <c r="E28" s="58" t="s">
        <v>6</v>
      </c>
      <c r="F28" t="str">
        <f>C9</f>
        <v>明石FC　B１</v>
      </c>
      <c r="H28" t="str">
        <f>C10</f>
        <v>パルセイロ稲美FC</v>
      </c>
      <c r="I28" s="58" t="s">
        <v>12</v>
      </c>
      <c r="J28" t="str">
        <f>C12</f>
        <v>やまてSC</v>
      </c>
      <c r="L28" t="str">
        <f>C13</f>
        <v>SCクリヴォ-ネ</v>
      </c>
      <c r="M28" t="str">
        <f>C19</f>
        <v>SVIC　FA　A</v>
      </c>
    </row>
    <row r="29" spans="1:14">
      <c r="B29" s="155" t="s">
        <v>133</v>
      </c>
      <c r="C29" s="155" t="s">
        <v>138</v>
      </c>
      <c r="D29" t="str">
        <f>C10</f>
        <v>パルセイロ稲美FC</v>
      </c>
      <c r="E29" s="58" t="s">
        <v>5</v>
      </c>
      <c r="F29" t="str">
        <f>C15</f>
        <v>センアーノ神戸ムーブ</v>
      </c>
      <c r="H29" t="str">
        <f>C16</f>
        <v>藤江KSC</v>
      </c>
      <c r="I29" s="58" t="s">
        <v>58</v>
      </c>
      <c r="J29" t="str">
        <f>C18</f>
        <v>明石FC　B2</v>
      </c>
      <c r="L29" t="str">
        <f>C19</f>
        <v>SVIC　FA　A</v>
      </c>
      <c r="M29" t="str">
        <f>C13</f>
        <v>SCクリヴォ-ネ</v>
      </c>
    </row>
    <row r="30" spans="1:14">
      <c r="B30" s="155" t="s">
        <v>134</v>
      </c>
      <c r="C30" s="155" t="s">
        <v>139</v>
      </c>
    </row>
    <row r="32" spans="1:14">
      <c r="A32" s="157" t="s">
        <v>128</v>
      </c>
      <c r="B32" s="156">
        <v>1</v>
      </c>
      <c r="C32" s="156" t="s">
        <v>139</v>
      </c>
    </row>
    <row r="33" spans="1:3">
      <c r="A33" s="157" t="s">
        <v>128</v>
      </c>
      <c r="B33" s="158">
        <v>2</v>
      </c>
      <c r="C33" s="156" t="s">
        <v>139</v>
      </c>
    </row>
    <row r="34" spans="1:3">
      <c r="A34" s="157" t="s">
        <v>128</v>
      </c>
      <c r="B34" s="158">
        <v>3</v>
      </c>
      <c r="C34" s="156" t="s">
        <v>139</v>
      </c>
    </row>
    <row r="35" spans="1:3">
      <c r="A35" s="159" t="s">
        <v>129</v>
      </c>
      <c r="B35" s="154">
        <v>1</v>
      </c>
      <c r="C35" s="155" t="s">
        <v>139</v>
      </c>
    </row>
    <row r="36" spans="1:3">
      <c r="A36" s="159" t="s">
        <v>129</v>
      </c>
      <c r="B36" s="154">
        <v>2</v>
      </c>
      <c r="C36" s="155" t="s">
        <v>139</v>
      </c>
    </row>
    <row r="37" spans="1:3">
      <c r="A37" s="159" t="s">
        <v>129</v>
      </c>
      <c r="B37" s="154">
        <v>3</v>
      </c>
      <c r="C37" s="155" t="s">
        <v>139</v>
      </c>
    </row>
    <row r="38" spans="1:3">
      <c r="A38" s="157" t="s">
        <v>130</v>
      </c>
      <c r="B38" s="158">
        <v>1</v>
      </c>
      <c r="C38" s="156" t="s">
        <v>139</v>
      </c>
    </row>
    <row r="39" spans="1:3">
      <c r="A39" s="157" t="s">
        <v>130</v>
      </c>
      <c r="B39" s="158">
        <v>2</v>
      </c>
      <c r="C39" s="156" t="s">
        <v>139</v>
      </c>
    </row>
    <row r="40" spans="1:3">
      <c r="A40" s="157" t="s">
        <v>130</v>
      </c>
      <c r="B40" s="158">
        <v>3</v>
      </c>
      <c r="C40" s="156" t="s">
        <v>139</v>
      </c>
    </row>
    <row r="41" spans="1:3">
      <c r="A41" s="159" t="s">
        <v>131</v>
      </c>
      <c r="B41" s="154">
        <v>1</v>
      </c>
      <c r="C41" s="155" t="s">
        <v>139</v>
      </c>
    </row>
    <row r="42" spans="1:3">
      <c r="A42" s="159" t="s">
        <v>131</v>
      </c>
      <c r="B42" s="154">
        <v>2</v>
      </c>
      <c r="C42" s="155" t="s">
        <v>139</v>
      </c>
    </row>
    <row r="43" spans="1:3">
      <c r="A43" s="159" t="s">
        <v>131</v>
      </c>
      <c r="B43" s="154">
        <v>3</v>
      </c>
      <c r="C43" s="155" t="s">
        <v>139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小野希望の丘アレオグラウンド</vt:lpstr>
      <vt:lpstr>ﾃﾞｰﾀﾃｰﾌﾞﾙ</vt:lpstr>
      <vt:lpstr>小野希望の丘アレオグラウンド!Print_Area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2022-12-06T21:18:04Z</dcterms:modified>
</cp:coreProperties>
</file>